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6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7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8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9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10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1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2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13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14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15.xml" ContentType="application/vnd.openxmlformats-officedocument.drawing+xml"/>
  <Override PartName="/xl/ctrlProps/ctrlProp281.xml" ContentType="application/vnd.ms-excel.controlproperties+xml"/>
  <Override PartName="/xl/drawings/drawing16.xml" ContentType="application/vnd.openxmlformats-officedocument.drawing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drawings/drawing17.xml" ContentType="application/vnd.openxmlformats-officedocument.drawing+xml"/>
  <Override PartName="/xl/ctrlProps/ctrlProp286.xml" ContentType="application/vnd.ms-excel.controlproperties+xml"/>
  <Override PartName="/xl/drawings/drawing18.xml" ContentType="application/vnd.openxmlformats-officedocument.drawing+xml"/>
  <Override PartName="/xl/ctrlProps/ctrlProp28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D:\Vincent\KINGSTON\VINCE\Kring NOV\Kringkamp Indoor 2023-2024\Uitslagen\"/>
    </mc:Choice>
  </mc:AlternateContent>
  <xr:revisionPtr revIDLastSave="0" documentId="13_ncr:1_{A4960178-6CDC-4536-AC00-B5540C469DAE}" xr6:coauthVersionLast="47" xr6:coauthVersionMax="47" xr10:uidLastSave="{00000000-0000-0000-0000-000000000000}"/>
  <bookViews>
    <workbookView xWindow="-120" yWindow="-120" windowWidth="20730" windowHeight="11760" tabRatio="861" xr2:uid="{00000000-000D-0000-FFFF-FFFF00000000}"/>
  </bookViews>
  <sheets>
    <sheet name="Informatie" sheetId="131" r:id="rId1"/>
    <sheet name="50(AB)" sheetId="142" r:id="rId2"/>
    <sheet name="60(AB)" sheetId="160" r:id="rId3"/>
    <sheet name="70(AB)" sheetId="137" r:id="rId4"/>
    <sheet name="70(C)" sheetId="153" r:id="rId5"/>
    <sheet name="80(C)" sheetId="155" r:id="rId6"/>
    <sheet name="80(DE)" sheetId="154" r:id="rId7"/>
    <sheet name="90(C)" sheetId="148" r:id="rId8"/>
    <sheet name="90(DE)" sheetId="156" r:id="rId9"/>
    <sheet name="100(DE)" sheetId="157" r:id="rId10"/>
    <sheet name="100(C)" sheetId="149" r:id="rId11"/>
    <sheet name="110(DE)" sheetId="158" r:id="rId12"/>
    <sheet name="120(DE)" sheetId="150" r:id="rId13"/>
    <sheet name="130(DE)" sheetId="161" r:id="rId14"/>
    <sheet name="100-130(CDE)" sheetId="159" state="hidden" r:id="rId15"/>
    <sheet name="Kampioenen" sheetId="59" r:id="rId16"/>
    <sheet name="Diversen" sheetId="103" r:id="rId17"/>
    <sheet name="Instellingen" sheetId="80" r:id="rId18"/>
    <sheet name="Afvaardiging" sheetId="5" r:id="rId19"/>
  </sheets>
  <definedNames>
    <definedName name="_xlnm.Print_Area" localSheetId="9">'100(DE)'!$A$3:$BI$22</definedName>
    <definedName name="_xlnm.Print_Area" localSheetId="11">'110(DE)'!$A$3:$BI$15</definedName>
    <definedName name="_xlnm.Print_Area" localSheetId="1">'50(AB)'!$A$3:$BI$19</definedName>
    <definedName name="_xlnm.Print_Area" localSheetId="2">'60(AB)'!$A$3:$BI$14</definedName>
    <definedName name="_xlnm.Print_Area" localSheetId="3">'70(AB)'!$A$3:$BI$13</definedName>
    <definedName name="_xlnm.Print_Area" localSheetId="4">'70(C)'!$A$3:$BI$27</definedName>
    <definedName name="_xlnm.Print_Area" localSheetId="5">'80(C)'!$A$3:$BI$11</definedName>
    <definedName name="_xlnm.Print_Area" localSheetId="6">'80(DE)'!$A$3:$BI$31</definedName>
    <definedName name="_xlnm.Print_Area" localSheetId="7">'90(C)'!$A$3:$BI$10</definedName>
    <definedName name="_xlnm.Print_Area" localSheetId="8">'90(DE)'!$A$3:$BI$25</definedName>
    <definedName name="_xlnm.Print_Titles" localSheetId="18">Afvaardiging!$3:$4</definedName>
    <definedName name="_xlnm.Print_Titles" localSheetId="16">Diversen!$8:$8</definedName>
    <definedName name="_xlnm.Print_Titles" localSheetId="15">Kampioenen!$4:$4</definedName>
    <definedName name="Dressuur" localSheetId="16">Diversen!#REF!</definedName>
    <definedName name="Dressuur_1" localSheetId="16">Diversen!#REF!</definedName>
    <definedName name="Dressuur_2" localSheetId="16">Diversen!#REF!</definedName>
    <definedName name="Dressuur_3" localSheetId="16">Diversen!#REF!</definedName>
    <definedName name="Springen" localSheetId="16">Diversen!#REF!</definedName>
    <definedName name="Springen_1" localSheetId="16">Diversen!#REF!</definedName>
    <definedName name="Springen_10" localSheetId="16">Diversen!#REF!</definedName>
    <definedName name="Springen_11" localSheetId="16">Diversen!#REF!</definedName>
    <definedName name="Springen_12" localSheetId="16">Diversen!#REF!</definedName>
    <definedName name="Springen_13" localSheetId="16">Diversen!#REF!</definedName>
    <definedName name="Springen_14" localSheetId="16">Diversen!#REF!</definedName>
    <definedName name="Springen_15" localSheetId="16">Diversen!#REF!</definedName>
    <definedName name="Springen_16" localSheetId="16">Diversen!#REF!</definedName>
    <definedName name="Springen_17" localSheetId="16">Diversen!#REF!</definedName>
    <definedName name="Springen_18" localSheetId="16">Diversen!#REF!</definedName>
    <definedName name="Springen_19" localSheetId="16">Diversen!#REF!</definedName>
    <definedName name="Springen_2" localSheetId="16">Diversen!#REF!</definedName>
    <definedName name="Springen_20" localSheetId="16">Diversen!#REF!</definedName>
    <definedName name="Springen_21" localSheetId="16">Diversen!#REF!</definedName>
    <definedName name="Springen_3" localSheetId="16">Diversen!#REF!</definedName>
    <definedName name="Springen_4" localSheetId="16">Diversen!#REF!</definedName>
    <definedName name="Springen_5" localSheetId="16">Diversen!#REF!</definedName>
    <definedName name="Springen_6" localSheetId="16">Diversen!#REF!</definedName>
    <definedName name="Springen_7" localSheetId="16">Diversen!#REF!</definedName>
    <definedName name="Springen_8" localSheetId="16">Diversen!#REF!</definedName>
    <definedName name="Springen_9" localSheetId="16">Diversen!#REF!</definedName>
  </definedNames>
  <calcPr calcId="181029"/>
</workbook>
</file>

<file path=xl/calcChain.xml><?xml version="1.0" encoding="utf-8"?>
<calcChain xmlns="http://schemas.openxmlformats.org/spreadsheetml/2006/main">
  <c r="BD14" i="158" l="1"/>
  <c r="BD12" i="158"/>
  <c r="BD13" i="158"/>
  <c r="BD11" i="158"/>
  <c r="BD10" i="158"/>
  <c r="BD9" i="158"/>
  <c r="CM14" i="158"/>
  <c r="CM12" i="158"/>
  <c r="CM13" i="158"/>
  <c r="CM11" i="158"/>
  <c r="CM10" i="158"/>
  <c r="CM9" i="158"/>
  <c r="CL14" i="158"/>
  <c r="CL12" i="158"/>
  <c r="CL13" i="158"/>
  <c r="CL11" i="158"/>
  <c r="CL10" i="158"/>
  <c r="CL9" i="158"/>
  <c r="CK14" i="158"/>
  <c r="CK12" i="158"/>
  <c r="CK13" i="158"/>
  <c r="CK11" i="158"/>
  <c r="CK10" i="158"/>
  <c r="CK9" i="158"/>
  <c r="CJ14" i="158"/>
  <c r="CN14" i="158" s="1"/>
  <c r="CJ12" i="158"/>
  <c r="CN12" i="158" s="1"/>
  <c r="CJ13" i="158"/>
  <c r="CN13" i="158" s="1"/>
  <c r="CJ11" i="158"/>
  <c r="CN11" i="158" s="1"/>
  <c r="CJ10" i="158"/>
  <c r="CN10" i="158" s="1"/>
  <c r="CJ9" i="158"/>
  <c r="CN9" i="158" s="1"/>
  <c r="CH14" i="158"/>
  <c r="CH12" i="158"/>
  <c r="CH13" i="158"/>
  <c r="CH11" i="158"/>
  <c r="CH10" i="158"/>
  <c r="CH9" i="158"/>
  <c r="CG14" i="158"/>
  <c r="CG12" i="158"/>
  <c r="CG13" i="158"/>
  <c r="CG11" i="158"/>
  <c r="CG10" i="158"/>
  <c r="CG9" i="158"/>
  <c r="CF14" i="158"/>
  <c r="CF12" i="158"/>
  <c r="CF13" i="158"/>
  <c r="CF11" i="158"/>
  <c r="CF10" i="158"/>
  <c r="CF9" i="158"/>
  <c r="CE14" i="158"/>
  <c r="CI14" i="158" s="1"/>
  <c r="CE12" i="158"/>
  <c r="CI12" i="158" s="1"/>
  <c r="CE13" i="158"/>
  <c r="CI13" i="158" s="1"/>
  <c r="CE11" i="158"/>
  <c r="CI11" i="158" s="1"/>
  <c r="CE10" i="158"/>
  <c r="CI10" i="158" s="1"/>
  <c r="CE9" i="158"/>
  <c r="CI9" i="158" s="1"/>
  <c r="CC14" i="158"/>
  <c r="CC12" i="158"/>
  <c r="CC13" i="158"/>
  <c r="CC11" i="158"/>
  <c r="CC10" i="158"/>
  <c r="CC9" i="158"/>
  <c r="CB14" i="158"/>
  <c r="CB12" i="158"/>
  <c r="CB13" i="158"/>
  <c r="CB11" i="158"/>
  <c r="CB10" i="158"/>
  <c r="CB9" i="158"/>
  <c r="CA14" i="158"/>
  <c r="CA12" i="158"/>
  <c r="CA13" i="158"/>
  <c r="CA11" i="158"/>
  <c r="CA10" i="158"/>
  <c r="CA9" i="158"/>
  <c r="BZ14" i="158"/>
  <c r="CD14" i="158" s="1"/>
  <c r="BZ12" i="158"/>
  <c r="CD12" i="158" s="1"/>
  <c r="BZ13" i="158"/>
  <c r="CD13" i="158" s="1"/>
  <c r="BZ11" i="158"/>
  <c r="CD11" i="158" s="1"/>
  <c r="BZ10" i="158"/>
  <c r="CD10" i="158" s="1"/>
  <c r="BZ9" i="158"/>
  <c r="CD9" i="158" s="1"/>
  <c r="BX14" i="158"/>
  <c r="BX12" i="158"/>
  <c r="BX13" i="158"/>
  <c r="BX11" i="158"/>
  <c r="BX10" i="158"/>
  <c r="BX9" i="158"/>
  <c r="BW14" i="158"/>
  <c r="BW12" i="158"/>
  <c r="BW13" i="158"/>
  <c r="BW11" i="158"/>
  <c r="BW10" i="158"/>
  <c r="BW9" i="158"/>
  <c r="BV14" i="158"/>
  <c r="BV12" i="158"/>
  <c r="BV13" i="158"/>
  <c r="BV11" i="158"/>
  <c r="BV10" i="158"/>
  <c r="BV9" i="158"/>
  <c r="BU14" i="158"/>
  <c r="BY14" i="158" s="1"/>
  <c r="BU12" i="158"/>
  <c r="BY12" i="158" s="1"/>
  <c r="BU13" i="158"/>
  <c r="BY13" i="158" s="1"/>
  <c r="BU11" i="158"/>
  <c r="BY11" i="158" s="1"/>
  <c r="BU10" i="158"/>
  <c r="BY10" i="158" s="1"/>
  <c r="BU9" i="158"/>
  <c r="BY9" i="158" s="1"/>
  <c r="BS14" i="158"/>
  <c r="BS12" i="158"/>
  <c r="BS13" i="158"/>
  <c r="BS11" i="158"/>
  <c r="BS10" i="158"/>
  <c r="BS9" i="158"/>
  <c r="BR14" i="158"/>
  <c r="BR12" i="158"/>
  <c r="BR13" i="158"/>
  <c r="BR11" i="158"/>
  <c r="BR10" i="158"/>
  <c r="BR9" i="158"/>
  <c r="BQ14" i="158"/>
  <c r="BQ12" i="158"/>
  <c r="BQ13" i="158"/>
  <c r="BQ11" i="158"/>
  <c r="BQ10" i="158"/>
  <c r="BQ9" i="158"/>
  <c r="BP14" i="158"/>
  <c r="BT14" i="158" s="1"/>
  <c r="BP12" i="158"/>
  <c r="BT12" i="158" s="1"/>
  <c r="BP13" i="158"/>
  <c r="BT13" i="158" s="1"/>
  <c r="BP11" i="158"/>
  <c r="BT11" i="158" s="1"/>
  <c r="BP10" i="158"/>
  <c r="BT10" i="158" s="1"/>
  <c r="BP9" i="158"/>
  <c r="BT9" i="158" s="1"/>
  <c r="BN14" i="158"/>
  <c r="BN12" i="158"/>
  <c r="BN13" i="158"/>
  <c r="BN11" i="158"/>
  <c r="BN10" i="158"/>
  <c r="BN9" i="158"/>
  <c r="BM14" i="158"/>
  <c r="BM12" i="158"/>
  <c r="BM13" i="158"/>
  <c r="BM11" i="158"/>
  <c r="BM10" i="158"/>
  <c r="BM9" i="158"/>
  <c r="BL14" i="158"/>
  <c r="BL12" i="158"/>
  <c r="BL13" i="158"/>
  <c r="BL11" i="158"/>
  <c r="BL10" i="158"/>
  <c r="BL9" i="158"/>
  <c r="BK14" i="158"/>
  <c r="BO14" i="158" s="1"/>
  <c r="BK12" i="158"/>
  <c r="BO12" i="158" s="1"/>
  <c r="BK13" i="158"/>
  <c r="BO13" i="158" s="1"/>
  <c r="BK11" i="158"/>
  <c r="BO11" i="158" s="1"/>
  <c r="BK10" i="158"/>
  <c r="BO10" i="158" s="1"/>
  <c r="BK9" i="158"/>
  <c r="BO9" i="158" s="1"/>
  <c r="BC14" i="158"/>
  <c r="BC12" i="158"/>
  <c r="BC13" i="158"/>
  <c r="BC11" i="158"/>
  <c r="BC10" i="158"/>
  <c r="BC9" i="158"/>
  <c r="BE9" i="158" s="1"/>
  <c r="BD20" i="157"/>
  <c r="BD16" i="157"/>
  <c r="BD18" i="157"/>
  <c r="BD19" i="157"/>
  <c r="BD17" i="157"/>
  <c r="BD21" i="157"/>
  <c r="BD15" i="157"/>
  <c r="BD14" i="157"/>
  <c r="BD12" i="157"/>
  <c r="BD13" i="157"/>
  <c r="BD11" i="157"/>
  <c r="BD10" i="157"/>
  <c r="BD9" i="157"/>
  <c r="CM20" i="157"/>
  <c r="CM16" i="157"/>
  <c r="CM18" i="157"/>
  <c r="CM19" i="157"/>
  <c r="CM17" i="157"/>
  <c r="CM21" i="157"/>
  <c r="CM15" i="157"/>
  <c r="CM14" i="157"/>
  <c r="CM12" i="157"/>
  <c r="CM13" i="157"/>
  <c r="CM11" i="157"/>
  <c r="CM10" i="157"/>
  <c r="CM9" i="157"/>
  <c r="CL20" i="157"/>
  <c r="CL16" i="157"/>
  <c r="CL18" i="157"/>
  <c r="CL19" i="157"/>
  <c r="CL17" i="157"/>
  <c r="CL21" i="157"/>
  <c r="CL15" i="157"/>
  <c r="CL14" i="157"/>
  <c r="CL12" i="157"/>
  <c r="CL13" i="157"/>
  <c r="CL11" i="157"/>
  <c r="CL10" i="157"/>
  <c r="CL9" i="157"/>
  <c r="CK20" i="157"/>
  <c r="CK16" i="157"/>
  <c r="CK18" i="157"/>
  <c r="CK19" i="157"/>
  <c r="CK17" i="157"/>
  <c r="CK21" i="157"/>
  <c r="CK15" i="157"/>
  <c r="CK14" i="157"/>
  <c r="CK12" i="157"/>
  <c r="CK13" i="157"/>
  <c r="CK11" i="157"/>
  <c r="CK10" i="157"/>
  <c r="CK9" i="157"/>
  <c r="CJ20" i="157"/>
  <c r="CJ16" i="157"/>
  <c r="CJ18" i="157"/>
  <c r="CN18" i="157" s="1"/>
  <c r="CJ19" i="157"/>
  <c r="CN19" i="157" s="1"/>
  <c r="CJ17" i="157"/>
  <c r="CJ21" i="157"/>
  <c r="CJ15" i="157"/>
  <c r="CN15" i="157" s="1"/>
  <c r="CJ14" i="157"/>
  <c r="CN14" i="157" s="1"/>
  <c r="CJ12" i="157"/>
  <c r="CJ13" i="157"/>
  <c r="CJ11" i="157"/>
  <c r="CN11" i="157" s="1"/>
  <c r="CJ10" i="157"/>
  <c r="CN10" i="157" s="1"/>
  <c r="CJ9" i="157"/>
  <c r="CH20" i="157"/>
  <c r="CH16" i="157"/>
  <c r="CH18" i="157"/>
  <c r="CH19" i="157"/>
  <c r="CH17" i="157"/>
  <c r="CH21" i="157"/>
  <c r="CH15" i="157"/>
  <c r="CH14" i="157"/>
  <c r="CH12" i="157"/>
  <c r="CH13" i="157"/>
  <c r="CH11" i="157"/>
  <c r="CH10" i="157"/>
  <c r="CH9" i="157"/>
  <c r="CG20" i="157"/>
  <c r="CG16" i="157"/>
  <c r="CG18" i="157"/>
  <c r="CG19" i="157"/>
  <c r="CG17" i="157"/>
  <c r="CG21" i="157"/>
  <c r="CG15" i="157"/>
  <c r="CG14" i="157"/>
  <c r="CG12" i="157"/>
  <c r="CG13" i="157"/>
  <c r="CG11" i="157"/>
  <c r="CG10" i="157"/>
  <c r="CG9" i="157"/>
  <c r="CF20" i="157"/>
  <c r="CF16" i="157"/>
  <c r="CF18" i="157"/>
  <c r="CF19" i="157"/>
  <c r="CF17" i="157"/>
  <c r="CF21" i="157"/>
  <c r="CF15" i="157"/>
  <c r="CF14" i="157"/>
  <c r="CF12" i="157"/>
  <c r="CF13" i="157"/>
  <c r="CF11" i="157"/>
  <c r="CF10" i="157"/>
  <c r="CF9" i="157"/>
  <c r="CE20" i="157"/>
  <c r="CE16" i="157"/>
  <c r="CE18" i="157"/>
  <c r="CI18" i="157" s="1"/>
  <c r="CE19" i="157"/>
  <c r="CI19" i="157" s="1"/>
  <c r="CE17" i="157"/>
  <c r="CE21" i="157"/>
  <c r="CE15" i="157"/>
  <c r="CI15" i="157" s="1"/>
  <c r="CE14" i="157"/>
  <c r="CI14" i="157" s="1"/>
  <c r="CE12" i="157"/>
  <c r="CE13" i="157"/>
  <c r="CE11" i="157"/>
  <c r="CI11" i="157" s="1"/>
  <c r="CE10" i="157"/>
  <c r="CI10" i="157" s="1"/>
  <c r="CE9" i="157"/>
  <c r="CC20" i="157"/>
  <c r="CC16" i="157"/>
  <c r="CC18" i="157"/>
  <c r="CC19" i="157"/>
  <c r="CC17" i="157"/>
  <c r="CC21" i="157"/>
  <c r="CC15" i="157"/>
  <c r="CC14" i="157"/>
  <c r="CC12" i="157"/>
  <c r="CC13" i="157"/>
  <c r="CC11" i="157"/>
  <c r="CC10" i="157"/>
  <c r="CC9" i="157"/>
  <c r="CB20" i="157"/>
  <c r="CB16" i="157"/>
  <c r="CB18" i="157"/>
  <c r="CB19" i="157"/>
  <c r="CB17" i="157"/>
  <c r="CB21" i="157"/>
  <c r="CB15" i="157"/>
  <c r="CB14" i="157"/>
  <c r="CB12" i="157"/>
  <c r="CB13" i="157"/>
  <c r="CB11" i="157"/>
  <c r="CB10" i="157"/>
  <c r="CB9" i="157"/>
  <c r="CA20" i="157"/>
  <c r="CA16" i="157"/>
  <c r="CA18" i="157"/>
  <c r="CA19" i="157"/>
  <c r="CA17" i="157"/>
  <c r="CA21" i="157"/>
  <c r="CA15" i="157"/>
  <c r="CA14" i="157"/>
  <c r="CA12" i="157"/>
  <c r="CA13" i="157"/>
  <c r="CA11" i="157"/>
  <c r="CA10" i="157"/>
  <c r="CA9" i="157"/>
  <c r="BZ20" i="157"/>
  <c r="BZ16" i="157"/>
  <c r="BZ18" i="157"/>
  <c r="CD18" i="157" s="1"/>
  <c r="BZ19" i="157"/>
  <c r="CD19" i="157" s="1"/>
  <c r="BZ17" i="157"/>
  <c r="BZ21" i="157"/>
  <c r="BZ15" i="157"/>
  <c r="CD15" i="157" s="1"/>
  <c r="BZ14" i="157"/>
  <c r="CD14" i="157" s="1"/>
  <c r="BZ12" i="157"/>
  <c r="BZ13" i="157"/>
  <c r="BZ11" i="157"/>
  <c r="CD11" i="157" s="1"/>
  <c r="BZ10" i="157"/>
  <c r="CD10" i="157" s="1"/>
  <c r="BZ9" i="157"/>
  <c r="BX20" i="157"/>
  <c r="BX16" i="157"/>
  <c r="BX18" i="157"/>
  <c r="BX19" i="157"/>
  <c r="BX17" i="157"/>
  <c r="BX21" i="157"/>
  <c r="BX15" i="157"/>
  <c r="BX14" i="157"/>
  <c r="BX12" i="157"/>
  <c r="BX13" i="157"/>
  <c r="BX11" i="157"/>
  <c r="BX10" i="157"/>
  <c r="BX9" i="157"/>
  <c r="BW20" i="157"/>
  <c r="BW16" i="157"/>
  <c r="BW18" i="157"/>
  <c r="BW19" i="157"/>
  <c r="BW17" i="157"/>
  <c r="BW21" i="157"/>
  <c r="BW15" i="157"/>
  <c r="BW14" i="157"/>
  <c r="BW12" i="157"/>
  <c r="BW13" i="157"/>
  <c r="BW11" i="157"/>
  <c r="BW10" i="157"/>
  <c r="BW9" i="157"/>
  <c r="BV20" i="157"/>
  <c r="BV16" i="157"/>
  <c r="BV18" i="157"/>
  <c r="BV19" i="157"/>
  <c r="BV17" i="157"/>
  <c r="BV21" i="157"/>
  <c r="BV15" i="157"/>
  <c r="BV14" i="157"/>
  <c r="BV12" i="157"/>
  <c r="BV13" i="157"/>
  <c r="BV11" i="157"/>
  <c r="BV10" i="157"/>
  <c r="BV9" i="157"/>
  <c r="BU20" i="157"/>
  <c r="BU16" i="157"/>
  <c r="BU18" i="157"/>
  <c r="BY18" i="157" s="1"/>
  <c r="BU19" i="157"/>
  <c r="BY19" i="157" s="1"/>
  <c r="BU17" i="157"/>
  <c r="BU21" i="157"/>
  <c r="BU15" i="157"/>
  <c r="BY15" i="157" s="1"/>
  <c r="BU14" i="157"/>
  <c r="BY14" i="157" s="1"/>
  <c r="BU12" i="157"/>
  <c r="BU13" i="157"/>
  <c r="BU11" i="157"/>
  <c r="BY11" i="157" s="1"/>
  <c r="BU10" i="157"/>
  <c r="BY10" i="157" s="1"/>
  <c r="BU9" i="157"/>
  <c r="BS20" i="157"/>
  <c r="BS16" i="157"/>
  <c r="BS18" i="157"/>
  <c r="BS19" i="157"/>
  <c r="BS17" i="157"/>
  <c r="BS21" i="157"/>
  <c r="BS15" i="157"/>
  <c r="BS14" i="157"/>
  <c r="BS12" i="157"/>
  <c r="BS13" i="157"/>
  <c r="BS11" i="157"/>
  <c r="BS10" i="157"/>
  <c r="BS9" i="157"/>
  <c r="BR20" i="157"/>
  <c r="BR16" i="157"/>
  <c r="BR18" i="157"/>
  <c r="BR19" i="157"/>
  <c r="BR17" i="157"/>
  <c r="BR21" i="157"/>
  <c r="BR15" i="157"/>
  <c r="BR14" i="157"/>
  <c r="BR12" i="157"/>
  <c r="BR13" i="157"/>
  <c r="BR11" i="157"/>
  <c r="BR10" i="157"/>
  <c r="BR9" i="157"/>
  <c r="BQ20" i="157"/>
  <c r="BQ16" i="157"/>
  <c r="BQ18" i="157"/>
  <c r="BQ19" i="157"/>
  <c r="BQ17" i="157"/>
  <c r="BQ21" i="157"/>
  <c r="BQ15" i="157"/>
  <c r="BQ14" i="157"/>
  <c r="BQ12" i="157"/>
  <c r="BQ13" i="157"/>
  <c r="BQ11" i="157"/>
  <c r="BQ10" i="157"/>
  <c r="BQ9" i="157"/>
  <c r="BP20" i="157"/>
  <c r="BP16" i="157"/>
  <c r="BP18" i="157"/>
  <c r="BT18" i="157" s="1"/>
  <c r="BP19" i="157"/>
  <c r="BT19" i="157" s="1"/>
  <c r="BP17" i="157"/>
  <c r="BP21" i="157"/>
  <c r="BP15" i="157"/>
  <c r="BT15" i="157" s="1"/>
  <c r="BP14" i="157"/>
  <c r="BT14" i="157" s="1"/>
  <c r="BP12" i="157"/>
  <c r="BP13" i="157"/>
  <c r="BP11" i="157"/>
  <c r="BT11" i="157" s="1"/>
  <c r="BP10" i="157"/>
  <c r="BT10" i="157" s="1"/>
  <c r="BP9" i="157"/>
  <c r="BN20" i="157"/>
  <c r="BN16" i="157"/>
  <c r="BN18" i="157"/>
  <c r="BN19" i="157"/>
  <c r="BN17" i="157"/>
  <c r="BN21" i="157"/>
  <c r="BN15" i="157"/>
  <c r="BN14" i="157"/>
  <c r="BN12" i="157"/>
  <c r="BN13" i="157"/>
  <c r="BN11" i="157"/>
  <c r="BN10" i="157"/>
  <c r="BN9" i="157"/>
  <c r="BM20" i="157"/>
  <c r="BM16" i="157"/>
  <c r="BM18" i="157"/>
  <c r="BM19" i="157"/>
  <c r="BM17" i="157"/>
  <c r="BM21" i="157"/>
  <c r="BM15" i="157"/>
  <c r="BM14" i="157"/>
  <c r="BM12" i="157"/>
  <c r="BM13" i="157"/>
  <c r="BM11" i="157"/>
  <c r="BM10" i="157"/>
  <c r="BM9" i="157"/>
  <c r="BL20" i="157"/>
  <c r="BL16" i="157"/>
  <c r="BL18" i="157"/>
  <c r="BL19" i="157"/>
  <c r="BL17" i="157"/>
  <c r="BL21" i="157"/>
  <c r="BL15" i="157"/>
  <c r="BL14" i="157"/>
  <c r="BL12" i="157"/>
  <c r="BL13" i="157"/>
  <c r="BL11" i="157"/>
  <c r="BL10" i="157"/>
  <c r="BL9" i="157"/>
  <c r="BK20" i="157"/>
  <c r="BK16" i="157"/>
  <c r="BK18" i="157"/>
  <c r="BO18" i="157" s="1"/>
  <c r="BK19" i="157"/>
  <c r="BO19" i="157" s="1"/>
  <c r="BK17" i="157"/>
  <c r="BK21" i="157"/>
  <c r="BK15" i="157"/>
  <c r="BO15" i="157" s="1"/>
  <c r="BK14" i="157"/>
  <c r="BO14" i="157" s="1"/>
  <c r="BK12" i="157"/>
  <c r="BK13" i="157"/>
  <c r="BK11" i="157"/>
  <c r="BO11" i="157" s="1"/>
  <c r="BK10" i="157"/>
  <c r="BO10" i="157" s="1"/>
  <c r="BK9" i="157"/>
  <c r="BC20" i="157"/>
  <c r="BE20" i="157" s="1"/>
  <c r="BC16" i="157"/>
  <c r="BE16" i="157" s="1"/>
  <c r="BC18" i="157"/>
  <c r="BE18" i="157" s="1"/>
  <c r="BC19" i="157"/>
  <c r="BC17" i="157"/>
  <c r="BE17" i="157" s="1"/>
  <c r="BC21" i="157"/>
  <c r="BE21" i="157" s="1"/>
  <c r="BC15" i="157"/>
  <c r="BE15" i="157" s="1"/>
  <c r="BC14" i="157"/>
  <c r="BC12" i="157"/>
  <c r="BE12" i="157" s="1"/>
  <c r="BC13" i="157"/>
  <c r="BE13" i="157" s="1"/>
  <c r="BC11" i="157"/>
  <c r="BE11" i="157" s="1"/>
  <c r="BC10" i="157"/>
  <c r="BC9" i="157"/>
  <c r="BE9" i="157" s="1"/>
  <c r="BD25" i="156"/>
  <c r="BD18" i="156"/>
  <c r="BD17" i="156"/>
  <c r="BD20" i="156"/>
  <c r="BD16" i="156"/>
  <c r="BD19" i="156"/>
  <c r="BD11" i="156"/>
  <c r="BD24" i="156"/>
  <c r="BD23" i="156"/>
  <c r="BD22" i="156"/>
  <c r="BD21" i="156"/>
  <c r="BD14" i="156"/>
  <c r="BD13" i="156"/>
  <c r="BD12" i="156"/>
  <c r="BD10" i="156"/>
  <c r="BD15" i="156"/>
  <c r="BD9" i="156"/>
  <c r="CM25" i="156"/>
  <c r="CM18" i="156"/>
  <c r="CM17" i="156"/>
  <c r="CM20" i="156"/>
  <c r="CM16" i="156"/>
  <c r="CM19" i="156"/>
  <c r="CM11" i="156"/>
  <c r="CM24" i="156"/>
  <c r="CM23" i="156"/>
  <c r="CM22" i="156"/>
  <c r="CM21" i="156"/>
  <c r="CM14" i="156"/>
  <c r="CM13" i="156"/>
  <c r="CM12" i="156"/>
  <c r="CM10" i="156"/>
  <c r="CM15" i="156"/>
  <c r="CM9" i="156"/>
  <c r="CL25" i="156"/>
  <c r="CL18" i="156"/>
  <c r="CL17" i="156"/>
  <c r="CL20" i="156"/>
  <c r="CL16" i="156"/>
  <c r="CL19" i="156"/>
  <c r="CL11" i="156"/>
  <c r="CL24" i="156"/>
  <c r="CL23" i="156"/>
  <c r="CL22" i="156"/>
  <c r="CL21" i="156"/>
  <c r="CL14" i="156"/>
  <c r="CL13" i="156"/>
  <c r="CL12" i="156"/>
  <c r="CL10" i="156"/>
  <c r="CL15" i="156"/>
  <c r="CL9" i="156"/>
  <c r="CK25" i="156"/>
  <c r="CK18" i="156"/>
  <c r="CK17" i="156"/>
  <c r="CK20" i="156"/>
  <c r="CK16" i="156"/>
  <c r="CK19" i="156"/>
  <c r="CK11" i="156"/>
  <c r="CK24" i="156"/>
  <c r="CK23" i="156"/>
  <c r="CK22" i="156"/>
  <c r="CK21" i="156"/>
  <c r="CK14" i="156"/>
  <c r="CK13" i="156"/>
  <c r="CK12" i="156"/>
  <c r="CK10" i="156"/>
  <c r="CK15" i="156"/>
  <c r="CK9" i="156"/>
  <c r="CJ25" i="156"/>
  <c r="CJ18" i="156"/>
  <c r="CJ17" i="156"/>
  <c r="CN17" i="156" s="1"/>
  <c r="CJ20" i="156"/>
  <c r="CN20" i="156" s="1"/>
  <c r="CJ16" i="156"/>
  <c r="CN16" i="156" s="1"/>
  <c r="CJ19" i="156"/>
  <c r="CJ11" i="156"/>
  <c r="CN11" i="156" s="1"/>
  <c r="CJ24" i="156"/>
  <c r="CN24" i="156" s="1"/>
  <c r="CJ23" i="156"/>
  <c r="CN23" i="156" s="1"/>
  <c r="CJ22" i="156"/>
  <c r="CJ21" i="156"/>
  <c r="CN21" i="156" s="1"/>
  <c r="CJ14" i="156"/>
  <c r="CN14" i="156" s="1"/>
  <c r="CJ13" i="156"/>
  <c r="CN13" i="156" s="1"/>
  <c r="CJ12" i="156"/>
  <c r="CJ10" i="156"/>
  <c r="CN10" i="156" s="1"/>
  <c r="CJ15" i="156"/>
  <c r="CN15" i="156" s="1"/>
  <c r="CJ9" i="156"/>
  <c r="CN9" i="156" s="1"/>
  <c r="CH25" i="156"/>
  <c r="CH18" i="156"/>
  <c r="CH17" i="156"/>
  <c r="CH20" i="156"/>
  <c r="CH16" i="156"/>
  <c r="CH19" i="156"/>
  <c r="CH11" i="156"/>
  <c r="CH24" i="156"/>
  <c r="CH23" i="156"/>
  <c r="CH22" i="156"/>
  <c r="CH21" i="156"/>
  <c r="CH14" i="156"/>
  <c r="CH13" i="156"/>
  <c r="CH12" i="156"/>
  <c r="CH10" i="156"/>
  <c r="CH15" i="156"/>
  <c r="CH9" i="156"/>
  <c r="CG25" i="156"/>
  <c r="CG18" i="156"/>
  <c r="CG17" i="156"/>
  <c r="CG20" i="156"/>
  <c r="CG16" i="156"/>
  <c r="CG19" i="156"/>
  <c r="CG11" i="156"/>
  <c r="CG24" i="156"/>
  <c r="CG23" i="156"/>
  <c r="CG22" i="156"/>
  <c r="CG21" i="156"/>
  <c r="CG14" i="156"/>
  <c r="CG13" i="156"/>
  <c r="CG12" i="156"/>
  <c r="CG10" i="156"/>
  <c r="CG15" i="156"/>
  <c r="CG9" i="156"/>
  <c r="CF25" i="156"/>
  <c r="CF18" i="156"/>
  <c r="CF17" i="156"/>
  <c r="CF20" i="156"/>
  <c r="CF16" i="156"/>
  <c r="CF19" i="156"/>
  <c r="CF11" i="156"/>
  <c r="CF24" i="156"/>
  <c r="CF23" i="156"/>
  <c r="CF22" i="156"/>
  <c r="CF21" i="156"/>
  <c r="CF14" i="156"/>
  <c r="CF13" i="156"/>
  <c r="CF12" i="156"/>
  <c r="CF10" i="156"/>
  <c r="CF15" i="156"/>
  <c r="CF9" i="156"/>
  <c r="CE25" i="156"/>
  <c r="CI25" i="156" s="1"/>
  <c r="CE18" i="156"/>
  <c r="CE17" i="156"/>
  <c r="CE20" i="156"/>
  <c r="CI20" i="156" s="1"/>
  <c r="CE16" i="156"/>
  <c r="CI16" i="156" s="1"/>
  <c r="CE19" i="156"/>
  <c r="CE11" i="156"/>
  <c r="CI11" i="156" s="1"/>
  <c r="CE24" i="156"/>
  <c r="CI24" i="156" s="1"/>
  <c r="CE23" i="156"/>
  <c r="CI23" i="156" s="1"/>
  <c r="CE22" i="156"/>
  <c r="CE21" i="156"/>
  <c r="CE14" i="156"/>
  <c r="CI14" i="156" s="1"/>
  <c r="CE13" i="156"/>
  <c r="CI13" i="156" s="1"/>
  <c r="CE12" i="156"/>
  <c r="CE10" i="156"/>
  <c r="CE15" i="156"/>
  <c r="CI15" i="156" s="1"/>
  <c r="CE9" i="156"/>
  <c r="CI9" i="156" s="1"/>
  <c r="CC25" i="156"/>
  <c r="CC18" i="156"/>
  <c r="CC17" i="156"/>
  <c r="CC20" i="156"/>
  <c r="CC16" i="156"/>
  <c r="CC19" i="156"/>
  <c r="CC11" i="156"/>
  <c r="CC24" i="156"/>
  <c r="CC23" i="156"/>
  <c r="CC22" i="156"/>
  <c r="CC21" i="156"/>
  <c r="CC14" i="156"/>
  <c r="CC13" i="156"/>
  <c r="CC12" i="156"/>
  <c r="CC10" i="156"/>
  <c r="CC15" i="156"/>
  <c r="CC9" i="156"/>
  <c r="CB25" i="156"/>
  <c r="CB18" i="156"/>
  <c r="CB17" i="156"/>
  <c r="CB20" i="156"/>
  <c r="CB16" i="156"/>
  <c r="CB19" i="156"/>
  <c r="CB11" i="156"/>
  <c r="CB24" i="156"/>
  <c r="CB23" i="156"/>
  <c r="CB22" i="156"/>
  <c r="CB21" i="156"/>
  <c r="CB14" i="156"/>
  <c r="CB13" i="156"/>
  <c r="CB12" i="156"/>
  <c r="CB10" i="156"/>
  <c r="CB15" i="156"/>
  <c r="CB9" i="156"/>
  <c r="CA25" i="156"/>
  <c r="CA18" i="156"/>
  <c r="CA17" i="156"/>
  <c r="CA20" i="156"/>
  <c r="CA16" i="156"/>
  <c r="CA19" i="156"/>
  <c r="CA11" i="156"/>
  <c r="CA24" i="156"/>
  <c r="CA23" i="156"/>
  <c r="CA22" i="156"/>
  <c r="CA21" i="156"/>
  <c r="CA14" i="156"/>
  <c r="CA13" i="156"/>
  <c r="CA12" i="156"/>
  <c r="CA10" i="156"/>
  <c r="CA15" i="156"/>
  <c r="CA9" i="156"/>
  <c r="BZ25" i="156"/>
  <c r="CD25" i="156" s="1"/>
  <c r="BZ18" i="156"/>
  <c r="BZ17" i="156"/>
  <c r="BZ20" i="156"/>
  <c r="CD20" i="156" s="1"/>
  <c r="BZ16" i="156"/>
  <c r="CD16" i="156" s="1"/>
  <c r="BZ19" i="156"/>
  <c r="BZ11" i="156"/>
  <c r="BZ24" i="156"/>
  <c r="CD24" i="156" s="1"/>
  <c r="BZ23" i="156"/>
  <c r="CD23" i="156" s="1"/>
  <c r="BZ22" i="156"/>
  <c r="BZ21" i="156"/>
  <c r="BZ14" i="156"/>
  <c r="CD14" i="156" s="1"/>
  <c r="BZ13" i="156"/>
  <c r="CD13" i="156" s="1"/>
  <c r="BZ12" i="156"/>
  <c r="BZ10" i="156"/>
  <c r="BZ15" i="156"/>
  <c r="CD15" i="156" s="1"/>
  <c r="BZ9" i="156"/>
  <c r="CD9" i="156" s="1"/>
  <c r="BX25" i="156"/>
  <c r="BX18" i="156"/>
  <c r="BX17" i="156"/>
  <c r="BX20" i="156"/>
  <c r="BX16" i="156"/>
  <c r="BX19" i="156"/>
  <c r="BX11" i="156"/>
  <c r="BX24" i="156"/>
  <c r="BX23" i="156"/>
  <c r="BX22" i="156"/>
  <c r="BX21" i="156"/>
  <c r="BX14" i="156"/>
  <c r="BX13" i="156"/>
  <c r="BX12" i="156"/>
  <c r="BX10" i="156"/>
  <c r="BX15" i="156"/>
  <c r="BX9" i="156"/>
  <c r="BW25" i="156"/>
  <c r="BW18" i="156"/>
  <c r="BW17" i="156"/>
  <c r="BW20" i="156"/>
  <c r="BW16" i="156"/>
  <c r="BW19" i="156"/>
  <c r="BW11" i="156"/>
  <c r="BW24" i="156"/>
  <c r="BW23" i="156"/>
  <c r="BW22" i="156"/>
  <c r="BW21" i="156"/>
  <c r="BW14" i="156"/>
  <c r="BW13" i="156"/>
  <c r="BW12" i="156"/>
  <c r="BW10" i="156"/>
  <c r="BW15" i="156"/>
  <c r="BW9" i="156"/>
  <c r="BV25" i="156"/>
  <c r="BV18" i="156"/>
  <c r="BV17" i="156"/>
  <c r="BV20" i="156"/>
  <c r="BV16" i="156"/>
  <c r="BV19" i="156"/>
  <c r="BV11" i="156"/>
  <c r="BV24" i="156"/>
  <c r="BV23" i="156"/>
  <c r="BV22" i="156"/>
  <c r="BV21" i="156"/>
  <c r="BV14" i="156"/>
  <c r="BV13" i="156"/>
  <c r="BV12" i="156"/>
  <c r="BV10" i="156"/>
  <c r="BV15" i="156"/>
  <c r="BV9" i="156"/>
  <c r="BU25" i="156"/>
  <c r="BY25" i="156" s="1"/>
  <c r="BU18" i="156"/>
  <c r="BU17" i="156"/>
  <c r="BU20" i="156"/>
  <c r="BY20" i="156" s="1"/>
  <c r="BU16" i="156"/>
  <c r="BY16" i="156" s="1"/>
  <c r="BU19" i="156"/>
  <c r="BU11" i="156"/>
  <c r="BU24" i="156"/>
  <c r="BY24" i="156" s="1"/>
  <c r="BU23" i="156"/>
  <c r="BY23" i="156" s="1"/>
  <c r="BU22" i="156"/>
  <c r="BU21" i="156"/>
  <c r="BU14" i="156"/>
  <c r="BY14" i="156" s="1"/>
  <c r="BU13" i="156"/>
  <c r="BY13" i="156" s="1"/>
  <c r="BU12" i="156"/>
  <c r="BU10" i="156"/>
  <c r="BU15" i="156"/>
  <c r="BY15" i="156" s="1"/>
  <c r="BU9" i="156"/>
  <c r="BY9" i="156" s="1"/>
  <c r="BS25" i="156"/>
  <c r="BS18" i="156"/>
  <c r="BS17" i="156"/>
  <c r="BS20" i="156"/>
  <c r="BS16" i="156"/>
  <c r="BS19" i="156"/>
  <c r="BS11" i="156"/>
  <c r="BS24" i="156"/>
  <c r="BS23" i="156"/>
  <c r="BS22" i="156"/>
  <c r="BS21" i="156"/>
  <c r="BS14" i="156"/>
  <c r="BS13" i="156"/>
  <c r="BS12" i="156"/>
  <c r="BS10" i="156"/>
  <c r="BS15" i="156"/>
  <c r="BS9" i="156"/>
  <c r="BR25" i="156"/>
  <c r="BR18" i="156"/>
  <c r="BR17" i="156"/>
  <c r="BR20" i="156"/>
  <c r="BR16" i="156"/>
  <c r="BR19" i="156"/>
  <c r="BR11" i="156"/>
  <c r="BR24" i="156"/>
  <c r="BR23" i="156"/>
  <c r="BR22" i="156"/>
  <c r="BR21" i="156"/>
  <c r="BR14" i="156"/>
  <c r="BR13" i="156"/>
  <c r="BR12" i="156"/>
  <c r="BR10" i="156"/>
  <c r="BR15" i="156"/>
  <c r="BR9" i="156"/>
  <c r="BQ25" i="156"/>
  <c r="BQ18" i="156"/>
  <c r="BQ17" i="156"/>
  <c r="BQ20" i="156"/>
  <c r="BQ16" i="156"/>
  <c r="BQ19" i="156"/>
  <c r="BQ11" i="156"/>
  <c r="BQ24" i="156"/>
  <c r="BQ23" i="156"/>
  <c r="BQ22" i="156"/>
  <c r="BQ21" i="156"/>
  <c r="BQ14" i="156"/>
  <c r="BQ13" i="156"/>
  <c r="BQ12" i="156"/>
  <c r="BQ10" i="156"/>
  <c r="BQ15" i="156"/>
  <c r="BQ9" i="156"/>
  <c r="BP25" i="156"/>
  <c r="BT25" i="156" s="1"/>
  <c r="BP18" i="156"/>
  <c r="BP17" i="156"/>
  <c r="BP20" i="156"/>
  <c r="BT20" i="156" s="1"/>
  <c r="BP16" i="156"/>
  <c r="BT16" i="156" s="1"/>
  <c r="BP19" i="156"/>
  <c r="BP11" i="156"/>
  <c r="BP24" i="156"/>
  <c r="BT24" i="156" s="1"/>
  <c r="BP23" i="156"/>
  <c r="BT23" i="156" s="1"/>
  <c r="BP22" i="156"/>
  <c r="BP21" i="156"/>
  <c r="BP14" i="156"/>
  <c r="BT14" i="156" s="1"/>
  <c r="BP13" i="156"/>
  <c r="BT13" i="156" s="1"/>
  <c r="BP12" i="156"/>
  <c r="BP10" i="156"/>
  <c r="BP15" i="156"/>
  <c r="BT15" i="156" s="1"/>
  <c r="BP9" i="156"/>
  <c r="BT9" i="156" s="1"/>
  <c r="BN25" i="156"/>
  <c r="BN18" i="156"/>
  <c r="BN17" i="156"/>
  <c r="BN20" i="156"/>
  <c r="BN16" i="156"/>
  <c r="BN19" i="156"/>
  <c r="BN11" i="156"/>
  <c r="BN24" i="156"/>
  <c r="BN23" i="156"/>
  <c r="BN22" i="156"/>
  <c r="BN21" i="156"/>
  <c r="BN14" i="156"/>
  <c r="BN13" i="156"/>
  <c r="BN12" i="156"/>
  <c r="BN10" i="156"/>
  <c r="BN15" i="156"/>
  <c r="BN9" i="156"/>
  <c r="BM25" i="156"/>
  <c r="BM18" i="156"/>
  <c r="BM17" i="156"/>
  <c r="BM20" i="156"/>
  <c r="BM16" i="156"/>
  <c r="BM19" i="156"/>
  <c r="BM11" i="156"/>
  <c r="BM24" i="156"/>
  <c r="BM23" i="156"/>
  <c r="BM22" i="156"/>
  <c r="BM21" i="156"/>
  <c r="BM14" i="156"/>
  <c r="BM13" i="156"/>
  <c r="BM12" i="156"/>
  <c r="BM10" i="156"/>
  <c r="BM15" i="156"/>
  <c r="BM9" i="156"/>
  <c r="BL25" i="156"/>
  <c r="BL18" i="156"/>
  <c r="BL17" i="156"/>
  <c r="BL20" i="156"/>
  <c r="BL16" i="156"/>
  <c r="BL19" i="156"/>
  <c r="BL11" i="156"/>
  <c r="BL24" i="156"/>
  <c r="BL23" i="156"/>
  <c r="BL22" i="156"/>
  <c r="BL21" i="156"/>
  <c r="BL14" i="156"/>
  <c r="BL13" i="156"/>
  <c r="BL12" i="156"/>
  <c r="BL10" i="156"/>
  <c r="BL15" i="156"/>
  <c r="BL9" i="156"/>
  <c r="BK25" i="156"/>
  <c r="BO25" i="156" s="1"/>
  <c r="BK18" i="156"/>
  <c r="BK17" i="156"/>
  <c r="BK20" i="156"/>
  <c r="BO20" i="156" s="1"/>
  <c r="BK16" i="156"/>
  <c r="BO16" i="156" s="1"/>
  <c r="BK19" i="156"/>
  <c r="BK11" i="156"/>
  <c r="BK24" i="156"/>
  <c r="BO24" i="156" s="1"/>
  <c r="BK23" i="156"/>
  <c r="BO23" i="156" s="1"/>
  <c r="BK22" i="156"/>
  <c r="BK21" i="156"/>
  <c r="BK14" i="156"/>
  <c r="BO14" i="156" s="1"/>
  <c r="BK13" i="156"/>
  <c r="BO13" i="156" s="1"/>
  <c r="BK12" i="156"/>
  <c r="BK10" i="156"/>
  <c r="BK15" i="156"/>
  <c r="BO15" i="156" s="1"/>
  <c r="BK9" i="156"/>
  <c r="BO9" i="156" s="1"/>
  <c r="BC25" i="156"/>
  <c r="BE25" i="156" s="1"/>
  <c r="BC18" i="156"/>
  <c r="BC17" i="156"/>
  <c r="BC20" i="156"/>
  <c r="BC16" i="156"/>
  <c r="BE16" i="156" s="1"/>
  <c r="BC19" i="156"/>
  <c r="BC11" i="156"/>
  <c r="BE11" i="156" s="1"/>
  <c r="BC24" i="156"/>
  <c r="BC23" i="156"/>
  <c r="BE23" i="156" s="1"/>
  <c r="BC22" i="156"/>
  <c r="BE22" i="156" s="1"/>
  <c r="BC21" i="156"/>
  <c r="BE21" i="156" s="1"/>
  <c r="BC14" i="156"/>
  <c r="BC13" i="156"/>
  <c r="BE13" i="156" s="1"/>
  <c r="BC12" i="156"/>
  <c r="BE12" i="156" s="1"/>
  <c r="BC10" i="156"/>
  <c r="BC15" i="156"/>
  <c r="BC9" i="156"/>
  <c r="BE9" i="156" s="1"/>
  <c r="BD10" i="148"/>
  <c r="BD9" i="148"/>
  <c r="CM10" i="148"/>
  <c r="CM9" i="148"/>
  <c r="CL10" i="148"/>
  <c r="CL9" i="148"/>
  <c r="CK10" i="148"/>
  <c r="CK9" i="148"/>
  <c r="CJ10" i="148"/>
  <c r="CN10" i="148" s="1"/>
  <c r="CJ9" i="148"/>
  <c r="CN9" i="148" s="1"/>
  <c r="CH10" i="148"/>
  <c r="CH9" i="148"/>
  <c r="CG10" i="148"/>
  <c r="CG9" i="148"/>
  <c r="CF10" i="148"/>
  <c r="CF9" i="148"/>
  <c r="CE10" i="148"/>
  <c r="CI10" i="148" s="1"/>
  <c r="CE9" i="148"/>
  <c r="CI9" i="148" s="1"/>
  <c r="CC10" i="148"/>
  <c r="CC9" i="148"/>
  <c r="CB10" i="148"/>
  <c r="CB9" i="148"/>
  <c r="CA10" i="148"/>
  <c r="CA9" i="148"/>
  <c r="BZ10" i="148"/>
  <c r="CD10" i="148" s="1"/>
  <c r="BZ9" i="148"/>
  <c r="CD9" i="148" s="1"/>
  <c r="BX10" i="148"/>
  <c r="BX9" i="148"/>
  <c r="BW10" i="148"/>
  <c r="BW9" i="148"/>
  <c r="BV10" i="148"/>
  <c r="BV9" i="148"/>
  <c r="BU10" i="148"/>
  <c r="BY10" i="148" s="1"/>
  <c r="BU9" i="148"/>
  <c r="BY9" i="148" s="1"/>
  <c r="BS10" i="148"/>
  <c r="BS9" i="148"/>
  <c r="BR10" i="148"/>
  <c r="BR9" i="148"/>
  <c r="BQ10" i="148"/>
  <c r="BQ9" i="148"/>
  <c r="BP10" i="148"/>
  <c r="BT10" i="148" s="1"/>
  <c r="BP9" i="148"/>
  <c r="BT9" i="148" s="1"/>
  <c r="BN10" i="148"/>
  <c r="BN9" i="148"/>
  <c r="BM10" i="148"/>
  <c r="BM9" i="148"/>
  <c r="BL10" i="148"/>
  <c r="BL9" i="148"/>
  <c r="BK10" i="148"/>
  <c r="BO10" i="148" s="1"/>
  <c r="BK9" i="148"/>
  <c r="BO9" i="148" s="1"/>
  <c r="BC10" i="148"/>
  <c r="BE10" i="148" s="1"/>
  <c r="BC9" i="148"/>
  <c r="BE9" i="148" s="1"/>
  <c r="BD10" i="155"/>
  <c r="BD9" i="155"/>
  <c r="CM10" i="155"/>
  <c r="CM9" i="155"/>
  <c r="CL10" i="155"/>
  <c r="CL9" i="155"/>
  <c r="CK10" i="155"/>
  <c r="CK9" i="155"/>
  <c r="CJ10" i="155"/>
  <c r="CN10" i="155" s="1"/>
  <c r="CJ9" i="155"/>
  <c r="CN9" i="155" s="1"/>
  <c r="CH10" i="155"/>
  <c r="CH9" i="155"/>
  <c r="CG10" i="155"/>
  <c r="CG9" i="155"/>
  <c r="CF10" i="155"/>
  <c r="CF9" i="155"/>
  <c r="CE10" i="155"/>
  <c r="CI10" i="155" s="1"/>
  <c r="CE9" i="155"/>
  <c r="CI9" i="155" s="1"/>
  <c r="CC10" i="155"/>
  <c r="CC9" i="155"/>
  <c r="CB10" i="155"/>
  <c r="CB9" i="155"/>
  <c r="CA10" i="155"/>
  <c r="CA9" i="155"/>
  <c r="BZ10" i="155"/>
  <c r="CD10" i="155" s="1"/>
  <c r="BZ9" i="155"/>
  <c r="CD9" i="155" s="1"/>
  <c r="BX10" i="155"/>
  <c r="BX9" i="155"/>
  <c r="BW10" i="155"/>
  <c r="BW9" i="155"/>
  <c r="BV10" i="155"/>
  <c r="BV9" i="155"/>
  <c r="BU10" i="155"/>
  <c r="BY10" i="155" s="1"/>
  <c r="BU9" i="155"/>
  <c r="BY9" i="155" s="1"/>
  <c r="BS10" i="155"/>
  <c r="BS9" i="155"/>
  <c r="BR10" i="155"/>
  <c r="BR9" i="155"/>
  <c r="BQ10" i="155"/>
  <c r="BQ9" i="155"/>
  <c r="BP10" i="155"/>
  <c r="BT10" i="155" s="1"/>
  <c r="BP9" i="155"/>
  <c r="BT9" i="155" s="1"/>
  <c r="BN10" i="155"/>
  <c r="BN9" i="155"/>
  <c r="BM10" i="155"/>
  <c r="BM9" i="155"/>
  <c r="BL10" i="155"/>
  <c r="BL9" i="155"/>
  <c r="BK10" i="155"/>
  <c r="BO10" i="155" s="1"/>
  <c r="BK9" i="155"/>
  <c r="BO9" i="155" s="1"/>
  <c r="BC10" i="155"/>
  <c r="BE10" i="155" s="1"/>
  <c r="BC9" i="155"/>
  <c r="BE9" i="155" s="1"/>
  <c r="BD10" i="137"/>
  <c r="BD9" i="137"/>
  <c r="BD11" i="137"/>
  <c r="CM10" i="137"/>
  <c r="CM9" i="137"/>
  <c r="CM11" i="137"/>
  <c r="CL10" i="137"/>
  <c r="CL9" i="137"/>
  <c r="CL11" i="137"/>
  <c r="CK10" i="137"/>
  <c r="CK9" i="137"/>
  <c r="CK11" i="137"/>
  <c r="CJ10" i="137"/>
  <c r="CN10" i="137" s="1"/>
  <c r="CJ9" i="137"/>
  <c r="CJ11" i="137"/>
  <c r="CN11" i="137" s="1"/>
  <c r="CH10" i="137"/>
  <c r="CH9" i="137"/>
  <c r="CH11" i="137"/>
  <c r="CG10" i="137"/>
  <c r="CG9" i="137"/>
  <c r="CG11" i="137"/>
  <c r="CF10" i="137"/>
  <c r="CF9" i="137"/>
  <c r="CF11" i="137"/>
  <c r="CE10" i="137"/>
  <c r="CI10" i="137" s="1"/>
  <c r="CE9" i="137"/>
  <c r="CE11" i="137"/>
  <c r="CI11" i="137" s="1"/>
  <c r="CC10" i="137"/>
  <c r="CC9" i="137"/>
  <c r="CC11" i="137"/>
  <c r="CB10" i="137"/>
  <c r="CB9" i="137"/>
  <c r="CB11" i="137"/>
  <c r="CA10" i="137"/>
  <c r="CA9" i="137"/>
  <c r="CA11" i="137"/>
  <c r="BZ10" i="137"/>
  <c r="CD10" i="137" s="1"/>
  <c r="BZ9" i="137"/>
  <c r="BZ11" i="137"/>
  <c r="CD11" i="137" s="1"/>
  <c r="BX10" i="137"/>
  <c r="BX9" i="137"/>
  <c r="BX11" i="137"/>
  <c r="BW10" i="137"/>
  <c r="BW9" i="137"/>
  <c r="BW11" i="137"/>
  <c r="BV10" i="137"/>
  <c r="BV9" i="137"/>
  <c r="BV11" i="137"/>
  <c r="BU10" i="137"/>
  <c r="BY10" i="137" s="1"/>
  <c r="BU9" i="137"/>
  <c r="BU11" i="137"/>
  <c r="BY11" i="137" s="1"/>
  <c r="BS10" i="137"/>
  <c r="BS9" i="137"/>
  <c r="BS11" i="137"/>
  <c r="BR10" i="137"/>
  <c r="BR9" i="137"/>
  <c r="BR11" i="137"/>
  <c r="BQ10" i="137"/>
  <c r="BQ9" i="137"/>
  <c r="BQ11" i="137"/>
  <c r="BP10" i="137"/>
  <c r="BT10" i="137" s="1"/>
  <c r="BP9" i="137"/>
  <c r="BP11" i="137"/>
  <c r="BT11" i="137" s="1"/>
  <c r="BN10" i="137"/>
  <c r="BN9" i="137"/>
  <c r="BN11" i="137"/>
  <c r="BM10" i="137"/>
  <c r="BM9" i="137"/>
  <c r="BM11" i="137"/>
  <c r="BL10" i="137"/>
  <c r="BL9" i="137"/>
  <c r="BL11" i="137"/>
  <c r="BK10" i="137"/>
  <c r="BO10" i="137" s="1"/>
  <c r="BK9" i="137"/>
  <c r="BK11" i="137"/>
  <c r="BO11" i="137" s="1"/>
  <c r="BC10" i="137"/>
  <c r="BE10" i="137" s="1"/>
  <c r="BC9" i="137"/>
  <c r="BE9" i="137" s="1"/>
  <c r="BC11" i="137"/>
  <c r="BE11" i="158" l="1"/>
  <c r="BE12" i="158"/>
  <c r="BE10" i="158"/>
  <c r="BE13" i="158"/>
  <c r="BE14" i="158"/>
  <c r="BO9" i="157"/>
  <c r="BO12" i="157"/>
  <c r="BO17" i="157"/>
  <c r="BO20" i="157"/>
  <c r="BT9" i="157"/>
  <c r="BT12" i="157"/>
  <c r="BT17" i="157"/>
  <c r="BT20" i="157"/>
  <c r="BY9" i="157"/>
  <c r="BY12" i="157"/>
  <c r="BY17" i="157"/>
  <c r="BY20" i="157"/>
  <c r="CD9" i="157"/>
  <c r="CD12" i="157"/>
  <c r="CD17" i="157"/>
  <c r="CD20" i="157"/>
  <c r="CI9" i="157"/>
  <c r="CI12" i="157"/>
  <c r="CI17" i="157"/>
  <c r="CI20" i="157"/>
  <c r="CN9" i="157"/>
  <c r="CN12" i="157"/>
  <c r="CN17" i="157"/>
  <c r="CN20" i="157"/>
  <c r="BO13" i="157"/>
  <c r="BO21" i="157"/>
  <c r="BO16" i="157"/>
  <c r="BT13" i="157"/>
  <c r="BT21" i="157"/>
  <c r="BT16" i="157"/>
  <c r="BY13" i="157"/>
  <c r="BY21" i="157"/>
  <c r="BY16" i="157"/>
  <c r="CD13" i="157"/>
  <c r="CD21" i="157"/>
  <c r="CD16" i="157"/>
  <c r="CI13" i="157"/>
  <c r="CI21" i="157"/>
  <c r="CI16" i="157"/>
  <c r="CN13" i="157"/>
  <c r="CN21" i="157"/>
  <c r="CN16" i="157"/>
  <c r="BE10" i="157"/>
  <c r="BE14" i="157"/>
  <c r="BE19" i="157"/>
  <c r="BO10" i="156"/>
  <c r="BO21" i="156"/>
  <c r="BO11" i="156"/>
  <c r="BO17" i="156"/>
  <c r="BT10" i="156"/>
  <c r="BT21" i="156"/>
  <c r="BT11" i="156"/>
  <c r="BT17" i="156"/>
  <c r="BY10" i="156"/>
  <c r="BY21" i="156"/>
  <c r="BY11" i="156"/>
  <c r="BY17" i="156"/>
  <c r="CD10" i="156"/>
  <c r="CD21" i="156"/>
  <c r="CD11" i="156"/>
  <c r="CD17" i="156"/>
  <c r="CI10" i="156"/>
  <c r="CI21" i="156"/>
  <c r="CI17" i="156"/>
  <c r="CN25" i="156"/>
  <c r="BE10" i="156"/>
  <c r="BO12" i="156"/>
  <c r="BO22" i="156"/>
  <c r="BO19" i="156"/>
  <c r="BO18" i="156"/>
  <c r="BT12" i="156"/>
  <c r="BT22" i="156"/>
  <c r="BT19" i="156"/>
  <c r="BT18" i="156"/>
  <c r="BY12" i="156"/>
  <c r="BY22" i="156"/>
  <c r="BY19" i="156"/>
  <c r="BY18" i="156"/>
  <c r="CD12" i="156"/>
  <c r="CD22" i="156"/>
  <c r="CD19" i="156"/>
  <c r="CD18" i="156"/>
  <c r="CI12" i="156"/>
  <c r="CI22" i="156"/>
  <c r="CI19" i="156"/>
  <c r="CI18" i="156"/>
  <c r="CN12" i="156"/>
  <c r="CN22" i="156"/>
  <c r="CN19" i="156"/>
  <c r="CN18" i="156"/>
  <c r="BE17" i="156"/>
  <c r="BE14" i="156"/>
  <c r="BE24" i="156"/>
  <c r="BE18" i="156"/>
  <c r="BE20" i="156"/>
  <c r="BE19" i="156"/>
  <c r="BE15" i="156"/>
  <c r="BO9" i="137"/>
  <c r="BY9" i="137"/>
  <c r="CD9" i="137"/>
  <c r="CI9" i="137"/>
  <c r="CN9" i="137"/>
  <c r="BT9" i="137"/>
  <c r="BE11" i="137"/>
  <c r="BD27" i="154"/>
  <c r="BD26" i="154"/>
  <c r="BD25" i="154"/>
  <c r="BD20" i="154"/>
  <c r="BD22" i="154"/>
  <c r="BD28" i="154"/>
  <c r="BD31" i="154"/>
  <c r="BD30" i="154"/>
  <c r="BD29" i="154"/>
  <c r="BD24" i="154"/>
  <c r="BD21" i="154"/>
  <c r="BD19" i="154"/>
  <c r="BD23" i="154"/>
  <c r="BD10" i="154"/>
  <c r="BD18" i="154"/>
  <c r="BD17" i="154"/>
  <c r="BD16" i="154"/>
  <c r="BD15" i="154"/>
  <c r="BD13" i="154"/>
  <c r="BD14" i="154"/>
  <c r="BD9" i="154"/>
  <c r="BD12" i="154"/>
  <c r="BD11" i="154"/>
  <c r="CM27" i="154"/>
  <c r="CM26" i="154"/>
  <c r="CM25" i="154"/>
  <c r="CM20" i="154"/>
  <c r="CM22" i="154"/>
  <c r="CM28" i="154"/>
  <c r="CM31" i="154"/>
  <c r="CM30" i="154"/>
  <c r="CM29" i="154"/>
  <c r="CM24" i="154"/>
  <c r="CM21" i="154"/>
  <c r="CM19" i="154"/>
  <c r="CM23" i="154"/>
  <c r="CM10" i="154"/>
  <c r="CM18" i="154"/>
  <c r="CM17" i="154"/>
  <c r="CM16" i="154"/>
  <c r="CM15" i="154"/>
  <c r="CM13" i="154"/>
  <c r="CM14" i="154"/>
  <c r="CM9" i="154"/>
  <c r="CM12" i="154"/>
  <c r="CM11" i="154"/>
  <c r="CL27" i="154"/>
  <c r="CL26" i="154"/>
  <c r="CL25" i="154"/>
  <c r="CL20" i="154"/>
  <c r="CL22" i="154"/>
  <c r="CL28" i="154"/>
  <c r="CL31" i="154"/>
  <c r="CL30" i="154"/>
  <c r="CL29" i="154"/>
  <c r="CL24" i="154"/>
  <c r="CL21" i="154"/>
  <c r="CL19" i="154"/>
  <c r="CL23" i="154"/>
  <c r="CL10" i="154"/>
  <c r="CL18" i="154"/>
  <c r="CL17" i="154"/>
  <c r="CL16" i="154"/>
  <c r="CL15" i="154"/>
  <c r="CL13" i="154"/>
  <c r="CL14" i="154"/>
  <c r="CL9" i="154"/>
  <c r="CL12" i="154"/>
  <c r="CL11" i="154"/>
  <c r="CK27" i="154"/>
  <c r="CK26" i="154"/>
  <c r="CK25" i="154"/>
  <c r="CK20" i="154"/>
  <c r="CK22" i="154"/>
  <c r="CK28" i="154"/>
  <c r="CK31" i="154"/>
  <c r="CK30" i="154"/>
  <c r="CK29" i="154"/>
  <c r="CK24" i="154"/>
  <c r="CK21" i="154"/>
  <c r="CK19" i="154"/>
  <c r="CK23" i="154"/>
  <c r="CK10" i="154"/>
  <c r="CK18" i="154"/>
  <c r="CK17" i="154"/>
  <c r="CK16" i="154"/>
  <c r="CK15" i="154"/>
  <c r="CK13" i="154"/>
  <c r="CK14" i="154"/>
  <c r="CK9" i="154"/>
  <c r="CK12" i="154"/>
  <c r="CK11" i="154"/>
  <c r="CJ27" i="154"/>
  <c r="CN27" i="154" s="1"/>
  <c r="CJ26" i="154"/>
  <c r="CJ25" i="154"/>
  <c r="CJ20" i="154"/>
  <c r="CJ22" i="154"/>
  <c r="CN22" i="154" s="1"/>
  <c r="CJ28" i="154"/>
  <c r="CJ31" i="154"/>
  <c r="CJ30" i="154"/>
  <c r="CJ29" i="154"/>
  <c r="CN29" i="154" s="1"/>
  <c r="CJ24" i="154"/>
  <c r="CJ21" i="154"/>
  <c r="CJ19" i="154"/>
  <c r="CJ23" i="154"/>
  <c r="CN23" i="154" s="1"/>
  <c r="CJ10" i="154"/>
  <c r="CJ18" i="154"/>
  <c r="CJ17" i="154"/>
  <c r="CJ16" i="154"/>
  <c r="CN16" i="154" s="1"/>
  <c r="CJ15" i="154"/>
  <c r="CJ13" i="154"/>
  <c r="CJ14" i="154"/>
  <c r="CJ9" i="154"/>
  <c r="CN9" i="154" s="1"/>
  <c r="CJ12" i="154"/>
  <c r="CJ11" i="154"/>
  <c r="CH27" i="154"/>
  <c r="CH26" i="154"/>
  <c r="CH25" i="154"/>
  <c r="CH20" i="154"/>
  <c r="CH22" i="154"/>
  <c r="CH28" i="154"/>
  <c r="CH31" i="154"/>
  <c r="CH30" i="154"/>
  <c r="CH29" i="154"/>
  <c r="CH24" i="154"/>
  <c r="CH21" i="154"/>
  <c r="CH19" i="154"/>
  <c r="CH23" i="154"/>
  <c r="CH10" i="154"/>
  <c r="CH18" i="154"/>
  <c r="CH17" i="154"/>
  <c r="CH16" i="154"/>
  <c r="CH15" i="154"/>
  <c r="CH13" i="154"/>
  <c r="CH14" i="154"/>
  <c r="CH9" i="154"/>
  <c r="CH12" i="154"/>
  <c r="CH11" i="154"/>
  <c r="CG27" i="154"/>
  <c r="CG26" i="154"/>
  <c r="CG25" i="154"/>
  <c r="CG20" i="154"/>
  <c r="CG22" i="154"/>
  <c r="CG28" i="154"/>
  <c r="CG31" i="154"/>
  <c r="CG30" i="154"/>
  <c r="CG29" i="154"/>
  <c r="CG24" i="154"/>
  <c r="CG21" i="154"/>
  <c r="CG19" i="154"/>
  <c r="CG23" i="154"/>
  <c r="CG10" i="154"/>
  <c r="CG18" i="154"/>
  <c r="CG17" i="154"/>
  <c r="CG16" i="154"/>
  <c r="CG15" i="154"/>
  <c r="CG13" i="154"/>
  <c r="CG14" i="154"/>
  <c r="CG9" i="154"/>
  <c r="CG12" i="154"/>
  <c r="CG11" i="154"/>
  <c r="CF27" i="154"/>
  <c r="CF26" i="154"/>
  <c r="CF25" i="154"/>
  <c r="CF20" i="154"/>
  <c r="CF22" i="154"/>
  <c r="CF28" i="154"/>
  <c r="CF31" i="154"/>
  <c r="CF30" i="154"/>
  <c r="CF29" i="154"/>
  <c r="CF24" i="154"/>
  <c r="CF21" i="154"/>
  <c r="CF19" i="154"/>
  <c r="CF23" i="154"/>
  <c r="CF10" i="154"/>
  <c r="CF18" i="154"/>
  <c r="CF17" i="154"/>
  <c r="CF16" i="154"/>
  <c r="CF15" i="154"/>
  <c r="CF13" i="154"/>
  <c r="CF14" i="154"/>
  <c r="CF9" i="154"/>
  <c r="CF12" i="154"/>
  <c r="CF11" i="154"/>
  <c r="CE27" i="154"/>
  <c r="CI27" i="154" s="1"/>
  <c r="CE26" i="154"/>
  <c r="CE25" i="154"/>
  <c r="CE20" i="154"/>
  <c r="CE22" i="154"/>
  <c r="CI22" i="154" s="1"/>
  <c r="CE28" i="154"/>
  <c r="CE31" i="154"/>
  <c r="CE30" i="154"/>
  <c r="CE29" i="154"/>
  <c r="CI29" i="154" s="1"/>
  <c r="CE24" i="154"/>
  <c r="CE21" i="154"/>
  <c r="CE19" i="154"/>
  <c r="CE23" i="154"/>
  <c r="CI23" i="154" s="1"/>
  <c r="CE10" i="154"/>
  <c r="CE18" i="154"/>
  <c r="CE17" i="154"/>
  <c r="CE16" i="154"/>
  <c r="CI16" i="154" s="1"/>
  <c r="CE15" i="154"/>
  <c r="CE13" i="154"/>
  <c r="CE14" i="154"/>
  <c r="CE9" i="154"/>
  <c r="CI9" i="154" s="1"/>
  <c r="CE12" i="154"/>
  <c r="CE11" i="154"/>
  <c r="CC27" i="154"/>
  <c r="CC26" i="154"/>
  <c r="CC25" i="154"/>
  <c r="CC20" i="154"/>
  <c r="CC22" i="154"/>
  <c r="CC28" i="154"/>
  <c r="CC31" i="154"/>
  <c r="CC30" i="154"/>
  <c r="CC29" i="154"/>
  <c r="CC24" i="154"/>
  <c r="CC21" i="154"/>
  <c r="CC19" i="154"/>
  <c r="CC23" i="154"/>
  <c r="CC10" i="154"/>
  <c r="CC18" i="154"/>
  <c r="CC17" i="154"/>
  <c r="CC16" i="154"/>
  <c r="CC15" i="154"/>
  <c r="CC13" i="154"/>
  <c r="CC14" i="154"/>
  <c r="CC9" i="154"/>
  <c r="CC12" i="154"/>
  <c r="CC11" i="154"/>
  <c r="CB27" i="154"/>
  <c r="CB26" i="154"/>
  <c r="CB25" i="154"/>
  <c r="CB20" i="154"/>
  <c r="CB22" i="154"/>
  <c r="CB28" i="154"/>
  <c r="CB31" i="154"/>
  <c r="CB30" i="154"/>
  <c r="CB29" i="154"/>
  <c r="CB24" i="154"/>
  <c r="CB21" i="154"/>
  <c r="CB19" i="154"/>
  <c r="CB23" i="154"/>
  <c r="CB10" i="154"/>
  <c r="CB18" i="154"/>
  <c r="CB17" i="154"/>
  <c r="CB16" i="154"/>
  <c r="CB15" i="154"/>
  <c r="CB13" i="154"/>
  <c r="CB14" i="154"/>
  <c r="CB9" i="154"/>
  <c r="CB12" i="154"/>
  <c r="CB11" i="154"/>
  <c r="CA27" i="154"/>
  <c r="CA26" i="154"/>
  <c r="CA25" i="154"/>
  <c r="CA20" i="154"/>
  <c r="CA22" i="154"/>
  <c r="CA28" i="154"/>
  <c r="CA31" i="154"/>
  <c r="CA30" i="154"/>
  <c r="CA29" i="154"/>
  <c r="CA24" i="154"/>
  <c r="CA21" i="154"/>
  <c r="CA19" i="154"/>
  <c r="CA23" i="154"/>
  <c r="CA10" i="154"/>
  <c r="CA18" i="154"/>
  <c r="CA17" i="154"/>
  <c r="CA16" i="154"/>
  <c r="CA15" i="154"/>
  <c r="CA13" i="154"/>
  <c r="CA14" i="154"/>
  <c r="CA9" i="154"/>
  <c r="CA12" i="154"/>
  <c r="CA11" i="154"/>
  <c r="BZ27" i="154"/>
  <c r="CD27" i="154" s="1"/>
  <c r="BZ26" i="154"/>
  <c r="BZ25" i="154"/>
  <c r="BZ20" i="154"/>
  <c r="BZ22" i="154"/>
  <c r="CD22" i="154" s="1"/>
  <c r="BZ28" i="154"/>
  <c r="BZ31" i="154"/>
  <c r="BZ30" i="154"/>
  <c r="BZ29" i="154"/>
  <c r="CD29" i="154" s="1"/>
  <c r="BZ24" i="154"/>
  <c r="BZ21" i="154"/>
  <c r="BZ19" i="154"/>
  <c r="BZ23" i="154"/>
  <c r="CD23" i="154" s="1"/>
  <c r="BZ10" i="154"/>
  <c r="BZ18" i="154"/>
  <c r="BZ17" i="154"/>
  <c r="BZ16" i="154"/>
  <c r="CD16" i="154" s="1"/>
  <c r="BZ15" i="154"/>
  <c r="BZ13" i="154"/>
  <c r="BZ14" i="154"/>
  <c r="BZ9" i="154"/>
  <c r="CD9" i="154" s="1"/>
  <c r="BZ12" i="154"/>
  <c r="BZ11" i="154"/>
  <c r="BX27" i="154"/>
  <c r="BX26" i="154"/>
  <c r="BX25" i="154"/>
  <c r="BX20" i="154"/>
  <c r="BX22" i="154"/>
  <c r="BX28" i="154"/>
  <c r="BX31" i="154"/>
  <c r="BX30" i="154"/>
  <c r="BX29" i="154"/>
  <c r="BX24" i="154"/>
  <c r="BX21" i="154"/>
  <c r="BX19" i="154"/>
  <c r="BX23" i="154"/>
  <c r="BX10" i="154"/>
  <c r="BX18" i="154"/>
  <c r="BX17" i="154"/>
  <c r="BX16" i="154"/>
  <c r="BX15" i="154"/>
  <c r="BX13" i="154"/>
  <c r="BX14" i="154"/>
  <c r="BX9" i="154"/>
  <c r="BX12" i="154"/>
  <c r="BX11" i="154"/>
  <c r="BW27" i="154"/>
  <c r="BW26" i="154"/>
  <c r="BW25" i="154"/>
  <c r="BW20" i="154"/>
  <c r="BW22" i="154"/>
  <c r="BW28" i="154"/>
  <c r="BW31" i="154"/>
  <c r="BW30" i="154"/>
  <c r="BW29" i="154"/>
  <c r="BW24" i="154"/>
  <c r="BW21" i="154"/>
  <c r="BW19" i="154"/>
  <c r="BW23" i="154"/>
  <c r="BW10" i="154"/>
  <c r="BW18" i="154"/>
  <c r="BW17" i="154"/>
  <c r="BW16" i="154"/>
  <c r="BW15" i="154"/>
  <c r="BW13" i="154"/>
  <c r="BW14" i="154"/>
  <c r="BW9" i="154"/>
  <c r="BW12" i="154"/>
  <c r="BW11" i="154"/>
  <c r="BV27" i="154"/>
  <c r="BV26" i="154"/>
  <c r="BV25" i="154"/>
  <c r="BV20" i="154"/>
  <c r="BV22" i="154"/>
  <c r="BV28" i="154"/>
  <c r="BV31" i="154"/>
  <c r="BV30" i="154"/>
  <c r="BV29" i="154"/>
  <c r="BV24" i="154"/>
  <c r="BV21" i="154"/>
  <c r="BV19" i="154"/>
  <c r="BV23" i="154"/>
  <c r="BV10" i="154"/>
  <c r="BV18" i="154"/>
  <c r="BV17" i="154"/>
  <c r="BV16" i="154"/>
  <c r="BV15" i="154"/>
  <c r="BV13" i="154"/>
  <c r="BV14" i="154"/>
  <c r="BV9" i="154"/>
  <c r="BV12" i="154"/>
  <c r="BV11" i="154"/>
  <c r="BU27" i="154"/>
  <c r="BY27" i="154" s="1"/>
  <c r="BU26" i="154"/>
  <c r="BU25" i="154"/>
  <c r="BU20" i="154"/>
  <c r="BU22" i="154"/>
  <c r="BY22" i="154" s="1"/>
  <c r="BU28" i="154"/>
  <c r="BU31" i="154"/>
  <c r="BU30" i="154"/>
  <c r="BU29" i="154"/>
  <c r="BY29" i="154" s="1"/>
  <c r="BU24" i="154"/>
  <c r="BU21" i="154"/>
  <c r="BU19" i="154"/>
  <c r="BU23" i="154"/>
  <c r="BY23" i="154" s="1"/>
  <c r="BU10" i="154"/>
  <c r="BU18" i="154"/>
  <c r="BU17" i="154"/>
  <c r="BU16" i="154"/>
  <c r="BY16" i="154" s="1"/>
  <c r="BU15" i="154"/>
  <c r="BU13" i="154"/>
  <c r="BU14" i="154"/>
  <c r="BU9" i="154"/>
  <c r="BY9" i="154" s="1"/>
  <c r="BU12" i="154"/>
  <c r="BU11" i="154"/>
  <c r="BS27" i="154"/>
  <c r="BS26" i="154"/>
  <c r="BS25" i="154"/>
  <c r="BS20" i="154"/>
  <c r="BS22" i="154"/>
  <c r="BS28" i="154"/>
  <c r="BS31" i="154"/>
  <c r="BS30" i="154"/>
  <c r="BS29" i="154"/>
  <c r="BS24" i="154"/>
  <c r="BS21" i="154"/>
  <c r="BS19" i="154"/>
  <c r="BS23" i="154"/>
  <c r="BS10" i="154"/>
  <c r="BS18" i="154"/>
  <c r="BS17" i="154"/>
  <c r="BS16" i="154"/>
  <c r="BS15" i="154"/>
  <c r="BS13" i="154"/>
  <c r="BS14" i="154"/>
  <c r="BS9" i="154"/>
  <c r="BS12" i="154"/>
  <c r="BS11" i="154"/>
  <c r="BR27" i="154"/>
  <c r="BR26" i="154"/>
  <c r="BR25" i="154"/>
  <c r="BR20" i="154"/>
  <c r="BR22" i="154"/>
  <c r="BR28" i="154"/>
  <c r="BR31" i="154"/>
  <c r="BR30" i="154"/>
  <c r="BR29" i="154"/>
  <c r="BR24" i="154"/>
  <c r="BR21" i="154"/>
  <c r="BR19" i="154"/>
  <c r="BR23" i="154"/>
  <c r="BR10" i="154"/>
  <c r="BR18" i="154"/>
  <c r="BR17" i="154"/>
  <c r="BR16" i="154"/>
  <c r="BR15" i="154"/>
  <c r="BR13" i="154"/>
  <c r="BR14" i="154"/>
  <c r="BR9" i="154"/>
  <c r="BR12" i="154"/>
  <c r="BR11" i="154"/>
  <c r="BQ27" i="154"/>
  <c r="BQ26" i="154"/>
  <c r="BQ25" i="154"/>
  <c r="BQ20" i="154"/>
  <c r="BQ22" i="154"/>
  <c r="BQ28" i="154"/>
  <c r="BQ31" i="154"/>
  <c r="BQ30" i="154"/>
  <c r="BQ29" i="154"/>
  <c r="BQ24" i="154"/>
  <c r="BQ21" i="154"/>
  <c r="BQ19" i="154"/>
  <c r="BQ23" i="154"/>
  <c r="BQ10" i="154"/>
  <c r="BQ18" i="154"/>
  <c r="BQ17" i="154"/>
  <c r="BQ16" i="154"/>
  <c r="BQ15" i="154"/>
  <c r="BQ13" i="154"/>
  <c r="BQ14" i="154"/>
  <c r="BQ9" i="154"/>
  <c r="BQ12" i="154"/>
  <c r="BQ11" i="154"/>
  <c r="BP27" i="154"/>
  <c r="BT27" i="154" s="1"/>
  <c r="BP26" i="154"/>
  <c r="BP25" i="154"/>
  <c r="BP20" i="154"/>
  <c r="BP22" i="154"/>
  <c r="BT22" i="154" s="1"/>
  <c r="BP28" i="154"/>
  <c r="BP31" i="154"/>
  <c r="BP30" i="154"/>
  <c r="BP29" i="154"/>
  <c r="BT29" i="154" s="1"/>
  <c r="BP24" i="154"/>
  <c r="BP21" i="154"/>
  <c r="BP19" i="154"/>
  <c r="BP23" i="154"/>
  <c r="BT23" i="154" s="1"/>
  <c r="BP10" i="154"/>
  <c r="BP18" i="154"/>
  <c r="BP17" i="154"/>
  <c r="BP16" i="154"/>
  <c r="BT16" i="154" s="1"/>
  <c r="BP15" i="154"/>
  <c r="BP13" i="154"/>
  <c r="BP14" i="154"/>
  <c r="BP9" i="154"/>
  <c r="BT9" i="154" s="1"/>
  <c r="BP12" i="154"/>
  <c r="BP11" i="154"/>
  <c r="BN27" i="154"/>
  <c r="BN26" i="154"/>
  <c r="BN25" i="154"/>
  <c r="BN20" i="154"/>
  <c r="BN22" i="154"/>
  <c r="BN28" i="154"/>
  <c r="BN31" i="154"/>
  <c r="BN30" i="154"/>
  <c r="BN29" i="154"/>
  <c r="BN24" i="154"/>
  <c r="BN21" i="154"/>
  <c r="BN19" i="154"/>
  <c r="BN23" i="154"/>
  <c r="BN10" i="154"/>
  <c r="BN18" i="154"/>
  <c r="BN17" i="154"/>
  <c r="BN16" i="154"/>
  <c r="BN15" i="154"/>
  <c r="BN13" i="154"/>
  <c r="BN14" i="154"/>
  <c r="BN9" i="154"/>
  <c r="BN12" i="154"/>
  <c r="BN11" i="154"/>
  <c r="BM27" i="154"/>
  <c r="BM26" i="154"/>
  <c r="BM25" i="154"/>
  <c r="BM20" i="154"/>
  <c r="BM22" i="154"/>
  <c r="BM28" i="154"/>
  <c r="BM31" i="154"/>
  <c r="BM30" i="154"/>
  <c r="BM29" i="154"/>
  <c r="BM24" i="154"/>
  <c r="BM21" i="154"/>
  <c r="BM19" i="154"/>
  <c r="BM23" i="154"/>
  <c r="BM10" i="154"/>
  <c r="BM18" i="154"/>
  <c r="BM17" i="154"/>
  <c r="BM16" i="154"/>
  <c r="BM15" i="154"/>
  <c r="BM13" i="154"/>
  <c r="BM14" i="154"/>
  <c r="BM9" i="154"/>
  <c r="BM12" i="154"/>
  <c r="BM11" i="154"/>
  <c r="BL27" i="154"/>
  <c r="BL26" i="154"/>
  <c r="BL25" i="154"/>
  <c r="BL20" i="154"/>
  <c r="BL22" i="154"/>
  <c r="BL28" i="154"/>
  <c r="BL31" i="154"/>
  <c r="BL30" i="154"/>
  <c r="BL29" i="154"/>
  <c r="BL24" i="154"/>
  <c r="BL21" i="154"/>
  <c r="BL19" i="154"/>
  <c r="BL23" i="154"/>
  <c r="BL10" i="154"/>
  <c r="BL18" i="154"/>
  <c r="BL17" i="154"/>
  <c r="BL16" i="154"/>
  <c r="BL15" i="154"/>
  <c r="BL13" i="154"/>
  <c r="BL14" i="154"/>
  <c r="BL9" i="154"/>
  <c r="BL12" i="154"/>
  <c r="BL11" i="154"/>
  <c r="BK27" i="154"/>
  <c r="BO27" i="154" s="1"/>
  <c r="BK26" i="154"/>
  <c r="BK25" i="154"/>
  <c r="BK20" i="154"/>
  <c r="BK22" i="154"/>
  <c r="BO22" i="154" s="1"/>
  <c r="BK28" i="154"/>
  <c r="BK31" i="154"/>
  <c r="BK30" i="154"/>
  <c r="BK29" i="154"/>
  <c r="BO29" i="154" s="1"/>
  <c r="BK24" i="154"/>
  <c r="BK21" i="154"/>
  <c r="BK19" i="154"/>
  <c r="BK23" i="154"/>
  <c r="BO23" i="154" s="1"/>
  <c r="BK10" i="154"/>
  <c r="BK18" i="154"/>
  <c r="BK17" i="154"/>
  <c r="BK16" i="154"/>
  <c r="BO16" i="154" s="1"/>
  <c r="BK15" i="154"/>
  <c r="BK13" i="154"/>
  <c r="BK14" i="154"/>
  <c r="BK9" i="154"/>
  <c r="BO9" i="154" s="1"/>
  <c r="BK12" i="154"/>
  <c r="BK11" i="154"/>
  <c r="BC27" i="154"/>
  <c r="BC26" i="154"/>
  <c r="BC25" i="154"/>
  <c r="BC20" i="154"/>
  <c r="BC22" i="154"/>
  <c r="BC28" i="154"/>
  <c r="BC31" i="154"/>
  <c r="BE31" i="154" s="1"/>
  <c r="BC30" i="154"/>
  <c r="BC29" i="154"/>
  <c r="BC24" i="154"/>
  <c r="BC21" i="154"/>
  <c r="BE21" i="154" s="1"/>
  <c r="BC19" i="154"/>
  <c r="BC23" i="154"/>
  <c r="BC10" i="154"/>
  <c r="BE10" i="154" s="1"/>
  <c r="BC18" i="154"/>
  <c r="BE18" i="154" s="1"/>
  <c r="BC17" i="154"/>
  <c r="BC16" i="154"/>
  <c r="BC15" i="154"/>
  <c r="BC13" i="154"/>
  <c r="BE13" i="154" s="1"/>
  <c r="BC14" i="154"/>
  <c r="BC9" i="154"/>
  <c r="BC12" i="154"/>
  <c r="BC11" i="154"/>
  <c r="BE11" i="154" s="1"/>
  <c r="CM26" i="153"/>
  <c r="CM25" i="153"/>
  <c r="CM23" i="153"/>
  <c r="CM21" i="153"/>
  <c r="CM20" i="153"/>
  <c r="CM24" i="153"/>
  <c r="CM22" i="153"/>
  <c r="CM19" i="153"/>
  <c r="CM15" i="153"/>
  <c r="CM18" i="153"/>
  <c r="CM14" i="153"/>
  <c r="CM10" i="153"/>
  <c r="CM17" i="153"/>
  <c r="CM13" i="153"/>
  <c r="CM12" i="153"/>
  <c r="CM11" i="153"/>
  <c r="CM27" i="153"/>
  <c r="CM16" i="153"/>
  <c r="CM9" i="153"/>
  <c r="CL26" i="153"/>
  <c r="CL25" i="153"/>
  <c r="CL23" i="153"/>
  <c r="CL21" i="153"/>
  <c r="CL20" i="153"/>
  <c r="CL24" i="153"/>
  <c r="CL22" i="153"/>
  <c r="CL19" i="153"/>
  <c r="CL15" i="153"/>
  <c r="CL18" i="153"/>
  <c r="CL14" i="153"/>
  <c r="CL10" i="153"/>
  <c r="CL17" i="153"/>
  <c r="CL13" i="153"/>
  <c r="CL12" i="153"/>
  <c r="CL11" i="153"/>
  <c r="CL27" i="153"/>
  <c r="CL16" i="153"/>
  <c r="CL9" i="153"/>
  <c r="CK26" i="153"/>
  <c r="CK25" i="153"/>
  <c r="CK23" i="153"/>
  <c r="CK21" i="153"/>
  <c r="CK20" i="153"/>
  <c r="CK24" i="153"/>
  <c r="CK22" i="153"/>
  <c r="CK19" i="153"/>
  <c r="CK15" i="153"/>
  <c r="CK18" i="153"/>
  <c r="CK14" i="153"/>
  <c r="CK10" i="153"/>
  <c r="CK17" i="153"/>
  <c r="CK13" i="153"/>
  <c r="CK12" i="153"/>
  <c r="CK11" i="153"/>
  <c r="CK27" i="153"/>
  <c r="CK16" i="153"/>
  <c r="CK9" i="153"/>
  <c r="CJ26" i="153"/>
  <c r="CJ25" i="153"/>
  <c r="CJ23" i="153"/>
  <c r="CN23" i="153" s="1"/>
  <c r="CJ21" i="153"/>
  <c r="CN21" i="153" s="1"/>
  <c r="CJ20" i="153"/>
  <c r="CJ24" i="153"/>
  <c r="CJ22" i="153"/>
  <c r="CN22" i="153" s="1"/>
  <c r="CJ19" i="153"/>
  <c r="CN19" i="153" s="1"/>
  <c r="CJ15" i="153"/>
  <c r="CJ18" i="153"/>
  <c r="CJ14" i="153"/>
  <c r="CN14" i="153" s="1"/>
  <c r="CJ10" i="153"/>
  <c r="CN10" i="153" s="1"/>
  <c r="CJ17" i="153"/>
  <c r="CJ13" i="153"/>
  <c r="CJ12" i="153"/>
  <c r="CN12" i="153" s="1"/>
  <c r="CJ11" i="153"/>
  <c r="CN11" i="153" s="1"/>
  <c r="CJ27" i="153"/>
  <c r="CJ16" i="153"/>
  <c r="CJ9" i="153"/>
  <c r="CN9" i="153" s="1"/>
  <c r="CH26" i="153"/>
  <c r="CH25" i="153"/>
  <c r="CH23" i="153"/>
  <c r="CH21" i="153"/>
  <c r="CH20" i="153"/>
  <c r="CH24" i="153"/>
  <c r="CH22" i="153"/>
  <c r="CH19" i="153"/>
  <c r="CH15" i="153"/>
  <c r="CH18" i="153"/>
  <c r="CH14" i="153"/>
  <c r="CH10" i="153"/>
  <c r="CH17" i="153"/>
  <c r="CH13" i="153"/>
  <c r="CH12" i="153"/>
  <c r="CH11" i="153"/>
  <c r="CH27" i="153"/>
  <c r="CH16" i="153"/>
  <c r="CH9" i="153"/>
  <c r="CG26" i="153"/>
  <c r="CG25" i="153"/>
  <c r="CG23" i="153"/>
  <c r="CG21" i="153"/>
  <c r="CG20" i="153"/>
  <c r="CG24" i="153"/>
  <c r="CG22" i="153"/>
  <c r="CG19" i="153"/>
  <c r="CG15" i="153"/>
  <c r="CG18" i="153"/>
  <c r="CG14" i="153"/>
  <c r="CG10" i="153"/>
  <c r="CG17" i="153"/>
  <c r="CG13" i="153"/>
  <c r="CG12" i="153"/>
  <c r="CG11" i="153"/>
  <c r="CG27" i="153"/>
  <c r="CG16" i="153"/>
  <c r="CG9" i="153"/>
  <c r="CF26" i="153"/>
  <c r="CF25" i="153"/>
  <c r="CF23" i="153"/>
  <c r="CF21" i="153"/>
  <c r="CF20" i="153"/>
  <c r="CF24" i="153"/>
  <c r="CF22" i="153"/>
  <c r="CF19" i="153"/>
  <c r="CF15" i="153"/>
  <c r="CF18" i="153"/>
  <c r="CF14" i="153"/>
  <c r="CF10" i="153"/>
  <c r="CF17" i="153"/>
  <c r="CF13" i="153"/>
  <c r="CF12" i="153"/>
  <c r="CF11" i="153"/>
  <c r="CF27" i="153"/>
  <c r="CF16" i="153"/>
  <c r="CF9" i="153"/>
  <c r="CE26" i="153"/>
  <c r="CE25" i="153"/>
  <c r="CE23" i="153"/>
  <c r="CI23" i="153" s="1"/>
  <c r="CE21" i="153"/>
  <c r="CI21" i="153" s="1"/>
  <c r="CE20" i="153"/>
  <c r="CE24" i="153"/>
  <c r="CE22" i="153"/>
  <c r="CI22" i="153" s="1"/>
  <c r="CE19" i="153"/>
  <c r="CI19" i="153" s="1"/>
  <c r="CE15" i="153"/>
  <c r="CE18" i="153"/>
  <c r="CE14" i="153"/>
  <c r="CI14" i="153" s="1"/>
  <c r="CE10" i="153"/>
  <c r="CI10" i="153" s="1"/>
  <c r="CE17" i="153"/>
  <c r="CE13" i="153"/>
  <c r="CE12" i="153"/>
  <c r="CI12" i="153" s="1"/>
  <c r="CE11" i="153"/>
  <c r="CI11" i="153" s="1"/>
  <c r="CE27" i="153"/>
  <c r="CE16" i="153"/>
  <c r="CE9" i="153"/>
  <c r="CI9" i="153" s="1"/>
  <c r="CC26" i="153"/>
  <c r="CC25" i="153"/>
  <c r="CC23" i="153"/>
  <c r="CC21" i="153"/>
  <c r="CC20" i="153"/>
  <c r="CC24" i="153"/>
  <c r="CC22" i="153"/>
  <c r="CC19" i="153"/>
  <c r="CC15" i="153"/>
  <c r="CC18" i="153"/>
  <c r="CC14" i="153"/>
  <c r="CC10" i="153"/>
  <c r="CC17" i="153"/>
  <c r="CC13" i="153"/>
  <c r="CC12" i="153"/>
  <c r="CC11" i="153"/>
  <c r="CC27" i="153"/>
  <c r="CC16" i="153"/>
  <c r="CC9" i="153"/>
  <c r="CB26" i="153"/>
  <c r="CB25" i="153"/>
  <c r="CB23" i="153"/>
  <c r="CB21" i="153"/>
  <c r="CB20" i="153"/>
  <c r="CB24" i="153"/>
  <c r="CB22" i="153"/>
  <c r="CB19" i="153"/>
  <c r="CB15" i="153"/>
  <c r="CB18" i="153"/>
  <c r="CB14" i="153"/>
  <c r="CB10" i="153"/>
  <c r="CB17" i="153"/>
  <c r="CB13" i="153"/>
  <c r="CB12" i="153"/>
  <c r="CB11" i="153"/>
  <c r="CB27" i="153"/>
  <c r="CB16" i="153"/>
  <c r="CB9" i="153"/>
  <c r="CA26" i="153"/>
  <c r="CA25" i="153"/>
  <c r="CA23" i="153"/>
  <c r="CA21" i="153"/>
  <c r="CA20" i="153"/>
  <c r="CA24" i="153"/>
  <c r="CA22" i="153"/>
  <c r="CA19" i="153"/>
  <c r="CA15" i="153"/>
  <c r="CA18" i="153"/>
  <c r="CA14" i="153"/>
  <c r="CA10" i="153"/>
  <c r="CA17" i="153"/>
  <c r="CA13" i="153"/>
  <c r="CA12" i="153"/>
  <c r="CA11" i="153"/>
  <c r="CA27" i="153"/>
  <c r="CA16" i="153"/>
  <c r="CA9" i="153"/>
  <c r="BZ26" i="153"/>
  <c r="BZ25" i="153"/>
  <c r="BZ23" i="153"/>
  <c r="CD23" i="153" s="1"/>
  <c r="BZ21" i="153"/>
  <c r="CD21" i="153" s="1"/>
  <c r="BZ20" i="153"/>
  <c r="BZ24" i="153"/>
  <c r="BZ22" i="153"/>
  <c r="CD22" i="153" s="1"/>
  <c r="BZ19" i="153"/>
  <c r="CD19" i="153" s="1"/>
  <c r="BZ15" i="153"/>
  <c r="BZ18" i="153"/>
  <c r="BZ14" i="153"/>
  <c r="CD14" i="153" s="1"/>
  <c r="BZ10" i="153"/>
  <c r="CD10" i="153" s="1"/>
  <c r="BZ17" i="153"/>
  <c r="BZ13" i="153"/>
  <c r="BZ12" i="153"/>
  <c r="CD12" i="153" s="1"/>
  <c r="BZ11" i="153"/>
  <c r="CD11" i="153" s="1"/>
  <c r="BZ27" i="153"/>
  <c r="BZ16" i="153"/>
  <c r="BZ9" i="153"/>
  <c r="CD9" i="153" s="1"/>
  <c r="BX26" i="153"/>
  <c r="BX25" i="153"/>
  <c r="BX23" i="153"/>
  <c r="BX21" i="153"/>
  <c r="BX20" i="153"/>
  <c r="BX24" i="153"/>
  <c r="BX22" i="153"/>
  <c r="BX19" i="153"/>
  <c r="BX15" i="153"/>
  <c r="BX18" i="153"/>
  <c r="BX14" i="153"/>
  <c r="BX10" i="153"/>
  <c r="BX17" i="153"/>
  <c r="BX13" i="153"/>
  <c r="BX12" i="153"/>
  <c r="BX11" i="153"/>
  <c r="BX27" i="153"/>
  <c r="BX16" i="153"/>
  <c r="BX9" i="153"/>
  <c r="BW26" i="153"/>
  <c r="BW25" i="153"/>
  <c r="BW23" i="153"/>
  <c r="BW21" i="153"/>
  <c r="BW20" i="153"/>
  <c r="BW24" i="153"/>
  <c r="BW22" i="153"/>
  <c r="BW19" i="153"/>
  <c r="BW15" i="153"/>
  <c r="BW18" i="153"/>
  <c r="BW14" i="153"/>
  <c r="BW10" i="153"/>
  <c r="BW17" i="153"/>
  <c r="BW13" i="153"/>
  <c r="BW12" i="153"/>
  <c r="BW11" i="153"/>
  <c r="BW27" i="153"/>
  <c r="BW16" i="153"/>
  <c r="BW9" i="153"/>
  <c r="BV26" i="153"/>
  <c r="BV25" i="153"/>
  <c r="BV23" i="153"/>
  <c r="BV21" i="153"/>
  <c r="BV20" i="153"/>
  <c r="BV24" i="153"/>
  <c r="BV22" i="153"/>
  <c r="BV19" i="153"/>
  <c r="BV15" i="153"/>
  <c r="BV18" i="153"/>
  <c r="BV14" i="153"/>
  <c r="BV10" i="153"/>
  <c r="BV17" i="153"/>
  <c r="BV13" i="153"/>
  <c r="BV12" i="153"/>
  <c r="BV11" i="153"/>
  <c r="BV27" i="153"/>
  <c r="BV16" i="153"/>
  <c r="BV9" i="153"/>
  <c r="BU26" i="153"/>
  <c r="BU25" i="153"/>
  <c r="BU23" i="153"/>
  <c r="BY23" i="153" s="1"/>
  <c r="BU21" i="153"/>
  <c r="BY21" i="153" s="1"/>
  <c r="BU20" i="153"/>
  <c r="BU24" i="153"/>
  <c r="BU22" i="153"/>
  <c r="BY22" i="153" s="1"/>
  <c r="BU19" i="153"/>
  <c r="BY19" i="153" s="1"/>
  <c r="BU15" i="153"/>
  <c r="BU18" i="153"/>
  <c r="BU14" i="153"/>
  <c r="BY14" i="153" s="1"/>
  <c r="BU10" i="153"/>
  <c r="BY10" i="153" s="1"/>
  <c r="BU17" i="153"/>
  <c r="BU13" i="153"/>
  <c r="BU12" i="153"/>
  <c r="BY12" i="153" s="1"/>
  <c r="BU11" i="153"/>
  <c r="BY11" i="153" s="1"/>
  <c r="BU27" i="153"/>
  <c r="BU16" i="153"/>
  <c r="BU9" i="153"/>
  <c r="BY9" i="153" s="1"/>
  <c r="BS26" i="153"/>
  <c r="BS25" i="153"/>
  <c r="BS23" i="153"/>
  <c r="BS21" i="153"/>
  <c r="BS20" i="153"/>
  <c r="BS24" i="153"/>
  <c r="BS22" i="153"/>
  <c r="BS19" i="153"/>
  <c r="BS15" i="153"/>
  <c r="BS18" i="153"/>
  <c r="BS14" i="153"/>
  <c r="BS10" i="153"/>
  <c r="BS17" i="153"/>
  <c r="BS13" i="153"/>
  <c r="BS12" i="153"/>
  <c r="BS11" i="153"/>
  <c r="BS27" i="153"/>
  <c r="BS16" i="153"/>
  <c r="BS9" i="153"/>
  <c r="BR26" i="153"/>
  <c r="BR25" i="153"/>
  <c r="BR23" i="153"/>
  <c r="BR21" i="153"/>
  <c r="BR20" i="153"/>
  <c r="BR24" i="153"/>
  <c r="BR22" i="153"/>
  <c r="BR19" i="153"/>
  <c r="BR15" i="153"/>
  <c r="BR18" i="153"/>
  <c r="BR14" i="153"/>
  <c r="BR10" i="153"/>
  <c r="BR17" i="153"/>
  <c r="BR13" i="153"/>
  <c r="BR12" i="153"/>
  <c r="BR11" i="153"/>
  <c r="BR27" i="153"/>
  <c r="BR16" i="153"/>
  <c r="BR9" i="153"/>
  <c r="BQ26" i="153"/>
  <c r="BQ25" i="153"/>
  <c r="BQ23" i="153"/>
  <c r="BQ21" i="153"/>
  <c r="BQ20" i="153"/>
  <c r="BQ24" i="153"/>
  <c r="BQ22" i="153"/>
  <c r="BQ19" i="153"/>
  <c r="BQ15" i="153"/>
  <c r="BQ18" i="153"/>
  <c r="BQ14" i="153"/>
  <c r="BQ10" i="153"/>
  <c r="BQ17" i="153"/>
  <c r="BQ13" i="153"/>
  <c r="BQ12" i="153"/>
  <c r="BQ11" i="153"/>
  <c r="BQ27" i="153"/>
  <c r="BQ16" i="153"/>
  <c r="BQ9" i="153"/>
  <c r="BP26" i="153"/>
  <c r="BP25" i="153"/>
  <c r="BP23" i="153"/>
  <c r="BT23" i="153" s="1"/>
  <c r="BP21" i="153"/>
  <c r="BT21" i="153" s="1"/>
  <c r="BP20" i="153"/>
  <c r="BP24" i="153"/>
  <c r="BP22" i="153"/>
  <c r="BT22" i="153" s="1"/>
  <c r="BP19" i="153"/>
  <c r="BT19" i="153" s="1"/>
  <c r="BP15" i="153"/>
  <c r="BP18" i="153"/>
  <c r="BP14" i="153"/>
  <c r="BT14" i="153" s="1"/>
  <c r="BP10" i="153"/>
  <c r="BT10" i="153" s="1"/>
  <c r="BP17" i="153"/>
  <c r="BP13" i="153"/>
  <c r="BP12" i="153"/>
  <c r="BT12" i="153" s="1"/>
  <c r="BP11" i="153"/>
  <c r="BT11" i="153" s="1"/>
  <c r="BP27" i="153"/>
  <c r="BP16" i="153"/>
  <c r="BP9" i="153"/>
  <c r="BT9" i="153" s="1"/>
  <c r="BN26" i="153"/>
  <c r="BN25" i="153"/>
  <c r="BN23" i="153"/>
  <c r="BN21" i="153"/>
  <c r="BN20" i="153"/>
  <c r="BN24" i="153"/>
  <c r="BN22" i="153"/>
  <c r="BN19" i="153"/>
  <c r="BN15" i="153"/>
  <c r="BN18" i="153"/>
  <c r="BN14" i="153"/>
  <c r="BN10" i="153"/>
  <c r="BN17" i="153"/>
  <c r="BN13" i="153"/>
  <c r="BN12" i="153"/>
  <c r="BN11" i="153"/>
  <c r="BN27" i="153"/>
  <c r="BN16" i="153"/>
  <c r="BN9" i="153"/>
  <c r="BM26" i="153"/>
  <c r="BM25" i="153"/>
  <c r="BM23" i="153"/>
  <c r="BM21" i="153"/>
  <c r="BM20" i="153"/>
  <c r="BM24" i="153"/>
  <c r="BM22" i="153"/>
  <c r="BM19" i="153"/>
  <c r="BM15" i="153"/>
  <c r="BM18" i="153"/>
  <c r="BM14" i="153"/>
  <c r="BM10" i="153"/>
  <c r="BM17" i="153"/>
  <c r="BM13" i="153"/>
  <c r="BM12" i="153"/>
  <c r="BM11" i="153"/>
  <c r="BM27" i="153"/>
  <c r="BM16" i="153"/>
  <c r="BM9" i="153"/>
  <c r="BL26" i="153"/>
  <c r="BL25" i="153"/>
  <c r="BL23" i="153"/>
  <c r="BL21" i="153"/>
  <c r="BL20" i="153"/>
  <c r="BL24" i="153"/>
  <c r="BL22" i="153"/>
  <c r="BL19" i="153"/>
  <c r="BL15" i="153"/>
  <c r="BL18" i="153"/>
  <c r="BL14" i="153"/>
  <c r="BL10" i="153"/>
  <c r="BL17" i="153"/>
  <c r="BL13" i="153"/>
  <c r="BL12" i="153"/>
  <c r="BL11" i="153"/>
  <c r="BL27" i="153"/>
  <c r="BL16" i="153"/>
  <c r="BL9" i="153"/>
  <c r="BK26" i="153"/>
  <c r="BK25" i="153"/>
  <c r="BK23" i="153"/>
  <c r="BO23" i="153" s="1"/>
  <c r="BK21" i="153"/>
  <c r="BO21" i="153" s="1"/>
  <c r="BK20" i="153"/>
  <c r="BK24" i="153"/>
  <c r="BK22" i="153"/>
  <c r="BO22" i="153" s="1"/>
  <c r="BK19" i="153"/>
  <c r="BO19" i="153" s="1"/>
  <c r="BK15" i="153"/>
  <c r="BK18" i="153"/>
  <c r="BK14" i="153"/>
  <c r="BO14" i="153" s="1"/>
  <c r="BK10" i="153"/>
  <c r="BO10" i="153" s="1"/>
  <c r="BK17" i="153"/>
  <c r="BK13" i="153"/>
  <c r="BK12" i="153"/>
  <c r="BO12" i="153" s="1"/>
  <c r="BK11" i="153"/>
  <c r="BO11" i="153" s="1"/>
  <c r="BK27" i="153"/>
  <c r="BK16" i="153"/>
  <c r="BK9" i="153"/>
  <c r="BO9" i="153" s="1"/>
  <c r="BC26" i="153"/>
  <c r="BC25" i="153"/>
  <c r="BC23" i="153"/>
  <c r="BC21" i="153"/>
  <c r="BC20" i="153"/>
  <c r="BC24" i="153"/>
  <c r="BC22" i="153"/>
  <c r="BC19" i="153"/>
  <c r="BC15" i="153"/>
  <c r="BC18" i="153"/>
  <c r="BC14" i="153"/>
  <c r="BC10" i="153"/>
  <c r="BC17" i="153"/>
  <c r="BC13" i="153"/>
  <c r="BC12" i="153"/>
  <c r="BC11" i="153"/>
  <c r="BC27" i="153"/>
  <c r="BC16" i="153"/>
  <c r="BC9" i="153"/>
  <c r="BD14" i="160"/>
  <c r="BD11" i="160"/>
  <c r="BD13" i="160"/>
  <c r="BD12" i="160"/>
  <c r="BD10" i="160"/>
  <c r="BD9" i="160"/>
  <c r="CM14" i="160"/>
  <c r="CM11" i="160"/>
  <c r="CM13" i="160"/>
  <c r="CM12" i="160"/>
  <c r="CM10" i="160"/>
  <c r="CM9" i="160"/>
  <c r="CL14" i="160"/>
  <c r="CL11" i="160"/>
  <c r="CL13" i="160"/>
  <c r="CL12" i="160"/>
  <c r="CL10" i="160"/>
  <c r="CL9" i="160"/>
  <c r="CK14" i="160"/>
  <c r="CK11" i="160"/>
  <c r="CK13" i="160"/>
  <c r="CK12" i="160"/>
  <c r="CK10" i="160"/>
  <c r="CK9" i="160"/>
  <c r="CJ14" i="160"/>
  <c r="CN14" i="160" s="1"/>
  <c r="CJ11" i="160"/>
  <c r="CN11" i="160" s="1"/>
  <c r="CJ13" i="160"/>
  <c r="CN13" i="160" s="1"/>
  <c r="CJ12" i="160"/>
  <c r="CN12" i="160" s="1"/>
  <c r="CJ10" i="160"/>
  <c r="CN10" i="160" s="1"/>
  <c r="CJ9" i="160"/>
  <c r="CN9" i="160" s="1"/>
  <c r="CH14" i="160"/>
  <c r="CH11" i="160"/>
  <c r="CH13" i="160"/>
  <c r="CH12" i="160"/>
  <c r="CH10" i="160"/>
  <c r="CH9" i="160"/>
  <c r="CG14" i="160"/>
  <c r="CG11" i="160"/>
  <c r="CG13" i="160"/>
  <c r="CG12" i="160"/>
  <c r="CG10" i="160"/>
  <c r="CG9" i="160"/>
  <c r="CF14" i="160"/>
  <c r="CF11" i="160"/>
  <c r="CF13" i="160"/>
  <c r="CF12" i="160"/>
  <c r="CF10" i="160"/>
  <c r="CF9" i="160"/>
  <c r="CE14" i="160"/>
  <c r="CI14" i="160" s="1"/>
  <c r="CE11" i="160"/>
  <c r="CI11" i="160" s="1"/>
  <c r="CE13" i="160"/>
  <c r="CE12" i="160"/>
  <c r="CI12" i="160" s="1"/>
  <c r="CE10" i="160"/>
  <c r="CI10" i="160" s="1"/>
  <c r="CE9" i="160"/>
  <c r="CI9" i="160" s="1"/>
  <c r="CC14" i="160"/>
  <c r="CC11" i="160"/>
  <c r="CC13" i="160"/>
  <c r="CC12" i="160"/>
  <c r="CC10" i="160"/>
  <c r="CC9" i="160"/>
  <c r="CB14" i="160"/>
  <c r="CB11" i="160"/>
  <c r="CB13" i="160"/>
  <c r="CB12" i="160"/>
  <c r="CB10" i="160"/>
  <c r="CB9" i="160"/>
  <c r="CA14" i="160"/>
  <c r="CA11" i="160"/>
  <c r="CA13" i="160"/>
  <c r="CA12" i="160"/>
  <c r="CA10" i="160"/>
  <c r="CA9" i="160"/>
  <c r="BZ14" i="160"/>
  <c r="CD14" i="160" s="1"/>
  <c r="BZ11" i="160"/>
  <c r="CD11" i="160" s="1"/>
  <c r="BZ13" i="160"/>
  <c r="CD13" i="160" s="1"/>
  <c r="BZ12" i="160"/>
  <c r="CD12" i="160" s="1"/>
  <c r="BZ10" i="160"/>
  <c r="CD10" i="160" s="1"/>
  <c r="BZ9" i="160"/>
  <c r="CD9" i="160" s="1"/>
  <c r="BX14" i="160"/>
  <c r="BX11" i="160"/>
  <c r="BX13" i="160"/>
  <c r="BX12" i="160"/>
  <c r="BX10" i="160"/>
  <c r="BX9" i="160"/>
  <c r="BW14" i="160"/>
  <c r="BW11" i="160"/>
  <c r="BW13" i="160"/>
  <c r="BW12" i="160"/>
  <c r="BW10" i="160"/>
  <c r="BW9" i="160"/>
  <c r="BV14" i="160"/>
  <c r="BV11" i="160"/>
  <c r="BV13" i="160"/>
  <c r="BV12" i="160"/>
  <c r="BV10" i="160"/>
  <c r="BV9" i="160"/>
  <c r="BU14" i="160"/>
  <c r="BY14" i="160" s="1"/>
  <c r="BU11" i="160"/>
  <c r="BY11" i="160" s="1"/>
  <c r="BU13" i="160"/>
  <c r="BY13" i="160" s="1"/>
  <c r="BU12" i="160"/>
  <c r="BY12" i="160" s="1"/>
  <c r="BU10" i="160"/>
  <c r="BY10" i="160" s="1"/>
  <c r="BU9" i="160"/>
  <c r="BY9" i="160" s="1"/>
  <c r="BS14" i="160"/>
  <c r="BS11" i="160"/>
  <c r="BS13" i="160"/>
  <c r="BS12" i="160"/>
  <c r="BS10" i="160"/>
  <c r="BS9" i="160"/>
  <c r="BR14" i="160"/>
  <c r="BR11" i="160"/>
  <c r="BR13" i="160"/>
  <c r="BR12" i="160"/>
  <c r="BR10" i="160"/>
  <c r="BR9" i="160"/>
  <c r="BQ14" i="160"/>
  <c r="BQ11" i="160"/>
  <c r="BQ13" i="160"/>
  <c r="BQ12" i="160"/>
  <c r="BQ10" i="160"/>
  <c r="BQ9" i="160"/>
  <c r="BP14" i="160"/>
  <c r="BT14" i="160" s="1"/>
  <c r="BP11" i="160"/>
  <c r="BT11" i="160" s="1"/>
  <c r="BP13" i="160"/>
  <c r="BT13" i="160" s="1"/>
  <c r="BP12" i="160"/>
  <c r="BT12" i="160" s="1"/>
  <c r="BP10" i="160"/>
  <c r="BT10" i="160" s="1"/>
  <c r="BP9" i="160"/>
  <c r="BT9" i="160" s="1"/>
  <c r="BN14" i="160"/>
  <c r="BN11" i="160"/>
  <c r="BN13" i="160"/>
  <c r="BN12" i="160"/>
  <c r="BN10" i="160"/>
  <c r="BN9" i="160"/>
  <c r="BM14" i="160"/>
  <c r="BM11" i="160"/>
  <c r="BM13" i="160"/>
  <c r="BM12" i="160"/>
  <c r="BM10" i="160"/>
  <c r="BM9" i="160"/>
  <c r="BL14" i="160"/>
  <c r="BL11" i="160"/>
  <c r="BL13" i="160"/>
  <c r="BL12" i="160"/>
  <c r="BL10" i="160"/>
  <c r="BL9" i="160"/>
  <c r="BK14" i="160"/>
  <c r="BO14" i="160" s="1"/>
  <c r="BK11" i="160"/>
  <c r="BO11" i="160" s="1"/>
  <c r="BK13" i="160"/>
  <c r="BO13" i="160" s="1"/>
  <c r="BK12" i="160"/>
  <c r="BO12" i="160" s="1"/>
  <c r="BK10" i="160"/>
  <c r="BO10" i="160" s="1"/>
  <c r="BK9" i="160"/>
  <c r="BO9" i="160" s="1"/>
  <c r="BC14" i="160"/>
  <c r="BC11" i="160"/>
  <c r="BE11" i="160" s="1"/>
  <c r="BC13" i="160"/>
  <c r="BC12" i="160"/>
  <c r="BC10" i="160"/>
  <c r="BE10" i="160" s="1"/>
  <c r="BC9" i="160"/>
  <c r="BE9" i="160" s="1"/>
  <c r="BD13" i="142"/>
  <c r="BD15" i="142"/>
  <c r="BD19" i="142"/>
  <c r="BD18" i="142"/>
  <c r="BD17" i="142"/>
  <c r="BD16" i="142"/>
  <c r="BD14" i="142"/>
  <c r="BD11" i="142"/>
  <c r="BD12" i="142"/>
  <c r="BD10" i="142"/>
  <c r="BD9" i="142"/>
  <c r="CM13" i="142"/>
  <c r="CM15" i="142"/>
  <c r="CM19" i="142"/>
  <c r="CM18" i="142"/>
  <c r="CM17" i="142"/>
  <c r="CM16" i="142"/>
  <c r="CM14" i="142"/>
  <c r="CM11" i="142"/>
  <c r="CM12" i="142"/>
  <c r="CM10" i="142"/>
  <c r="CM9" i="142"/>
  <c r="CL13" i="142"/>
  <c r="CL15" i="142"/>
  <c r="CL19" i="142"/>
  <c r="CL18" i="142"/>
  <c r="CL17" i="142"/>
  <c r="CL16" i="142"/>
  <c r="CL14" i="142"/>
  <c r="CL11" i="142"/>
  <c r="CL12" i="142"/>
  <c r="CL10" i="142"/>
  <c r="CL9" i="142"/>
  <c r="CK13" i="142"/>
  <c r="CK15" i="142"/>
  <c r="CK19" i="142"/>
  <c r="CK18" i="142"/>
  <c r="CK17" i="142"/>
  <c r="CK16" i="142"/>
  <c r="CK14" i="142"/>
  <c r="CK11" i="142"/>
  <c r="CK12" i="142"/>
  <c r="CK10" i="142"/>
  <c r="CK9" i="142"/>
  <c r="CJ13" i="142"/>
  <c r="CN13" i="142" s="1"/>
  <c r="CJ15" i="142"/>
  <c r="CJ19" i="142"/>
  <c r="CN19" i="142" s="1"/>
  <c r="CJ18" i="142"/>
  <c r="CN18" i="142" s="1"/>
  <c r="CJ17" i="142"/>
  <c r="CN17" i="142" s="1"/>
  <c r="CJ16" i="142"/>
  <c r="CJ14" i="142"/>
  <c r="CJ11" i="142"/>
  <c r="CN11" i="142" s="1"/>
  <c r="CJ12" i="142"/>
  <c r="CN12" i="142" s="1"/>
  <c r="CJ10" i="142"/>
  <c r="CJ9" i="142"/>
  <c r="CN9" i="142" s="1"/>
  <c r="CH13" i="142"/>
  <c r="CH15" i="142"/>
  <c r="CH19" i="142"/>
  <c r="CH18" i="142"/>
  <c r="CH17" i="142"/>
  <c r="CH16" i="142"/>
  <c r="CH14" i="142"/>
  <c r="CH11" i="142"/>
  <c r="CH12" i="142"/>
  <c r="CH10" i="142"/>
  <c r="CH9" i="142"/>
  <c r="CG13" i="142"/>
  <c r="CG15" i="142"/>
  <c r="CG19" i="142"/>
  <c r="CG18" i="142"/>
  <c r="CG17" i="142"/>
  <c r="CG16" i="142"/>
  <c r="CG14" i="142"/>
  <c r="CG11" i="142"/>
  <c r="CG12" i="142"/>
  <c r="CG10" i="142"/>
  <c r="CG9" i="142"/>
  <c r="CF13" i="142"/>
  <c r="CF15" i="142"/>
  <c r="CF19" i="142"/>
  <c r="CF18" i="142"/>
  <c r="CF17" i="142"/>
  <c r="CF16" i="142"/>
  <c r="CF14" i="142"/>
  <c r="CF11" i="142"/>
  <c r="CF12" i="142"/>
  <c r="CF10" i="142"/>
  <c r="CF9" i="142"/>
  <c r="CE13" i="142"/>
  <c r="CI13" i="142" s="1"/>
  <c r="CE15" i="142"/>
  <c r="CE19" i="142"/>
  <c r="CE18" i="142"/>
  <c r="CI18" i="142" s="1"/>
  <c r="CE17" i="142"/>
  <c r="CI17" i="142" s="1"/>
  <c r="CE16" i="142"/>
  <c r="CE14" i="142"/>
  <c r="CE11" i="142"/>
  <c r="CI11" i="142" s="1"/>
  <c r="CE12" i="142"/>
  <c r="CI12" i="142" s="1"/>
  <c r="CE10" i="142"/>
  <c r="CE9" i="142"/>
  <c r="CC13" i="142"/>
  <c r="CC15" i="142"/>
  <c r="CC19" i="142"/>
  <c r="CC18" i="142"/>
  <c r="CC17" i="142"/>
  <c r="CC16" i="142"/>
  <c r="CC14" i="142"/>
  <c r="CC11" i="142"/>
  <c r="CC12" i="142"/>
  <c r="CC10" i="142"/>
  <c r="CC9" i="142"/>
  <c r="CB13" i="142"/>
  <c r="CB15" i="142"/>
  <c r="CB19" i="142"/>
  <c r="CB18" i="142"/>
  <c r="CB17" i="142"/>
  <c r="CB16" i="142"/>
  <c r="CB14" i="142"/>
  <c r="CB11" i="142"/>
  <c r="CB12" i="142"/>
  <c r="CB10" i="142"/>
  <c r="CB9" i="142"/>
  <c r="CA13" i="142"/>
  <c r="CA15" i="142"/>
  <c r="CA19" i="142"/>
  <c r="CA18" i="142"/>
  <c r="CA17" i="142"/>
  <c r="CA16" i="142"/>
  <c r="CA14" i="142"/>
  <c r="CA11" i="142"/>
  <c r="CA12" i="142"/>
  <c r="CA10" i="142"/>
  <c r="CA9" i="142"/>
  <c r="BZ13" i="142"/>
  <c r="CD13" i="142" s="1"/>
  <c r="BZ15" i="142"/>
  <c r="BZ19" i="142"/>
  <c r="BZ18" i="142"/>
  <c r="CD18" i="142" s="1"/>
  <c r="BZ17" i="142"/>
  <c r="CD17" i="142" s="1"/>
  <c r="BZ16" i="142"/>
  <c r="BZ14" i="142"/>
  <c r="BZ11" i="142"/>
  <c r="CD11" i="142" s="1"/>
  <c r="BZ12" i="142"/>
  <c r="CD12" i="142" s="1"/>
  <c r="BZ10" i="142"/>
  <c r="BZ9" i="142"/>
  <c r="BX13" i="142"/>
  <c r="BX15" i="142"/>
  <c r="BX19" i="142"/>
  <c r="BX18" i="142"/>
  <c r="BX17" i="142"/>
  <c r="BX16" i="142"/>
  <c r="BX14" i="142"/>
  <c r="BX11" i="142"/>
  <c r="BX12" i="142"/>
  <c r="BX10" i="142"/>
  <c r="BX9" i="142"/>
  <c r="BW13" i="142"/>
  <c r="BW15" i="142"/>
  <c r="BW19" i="142"/>
  <c r="BW18" i="142"/>
  <c r="BW17" i="142"/>
  <c r="BW16" i="142"/>
  <c r="BW14" i="142"/>
  <c r="BW11" i="142"/>
  <c r="BW12" i="142"/>
  <c r="BW10" i="142"/>
  <c r="BW9" i="142"/>
  <c r="BV13" i="142"/>
  <c r="BV15" i="142"/>
  <c r="BV19" i="142"/>
  <c r="BV18" i="142"/>
  <c r="BV17" i="142"/>
  <c r="BV16" i="142"/>
  <c r="BV14" i="142"/>
  <c r="BV11" i="142"/>
  <c r="BV12" i="142"/>
  <c r="BV10" i="142"/>
  <c r="BV9" i="142"/>
  <c r="BU13" i="142"/>
  <c r="BY13" i="142" s="1"/>
  <c r="BU15" i="142"/>
  <c r="BU19" i="142"/>
  <c r="BU18" i="142"/>
  <c r="BY18" i="142" s="1"/>
  <c r="BU17" i="142"/>
  <c r="BY17" i="142" s="1"/>
  <c r="BU16" i="142"/>
  <c r="BU14" i="142"/>
  <c r="BU11" i="142"/>
  <c r="BY11" i="142" s="1"/>
  <c r="BU12" i="142"/>
  <c r="BY12" i="142" s="1"/>
  <c r="BU10" i="142"/>
  <c r="BU9" i="142"/>
  <c r="BS13" i="142"/>
  <c r="BS15" i="142"/>
  <c r="BS19" i="142"/>
  <c r="BS18" i="142"/>
  <c r="BS17" i="142"/>
  <c r="BS16" i="142"/>
  <c r="BS14" i="142"/>
  <c r="BS11" i="142"/>
  <c r="BS12" i="142"/>
  <c r="BS10" i="142"/>
  <c r="BS9" i="142"/>
  <c r="BR13" i="142"/>
  <c r="BR15" i="142"/>
  <c r="BR19" i="142"/>
  <c r="BR18" i="142"/>
  <c r="BR17" i="142"/>
  <c r="BR16" i="142"/>
  <c r="BR14" i="142"/>
  <c r="BR11" i="142"/>
  <c r="BR12" i="142"/>
  <c r="BR10" i="142"/>
  <c r="BR9" i="142"/>
  <c r="BQ13" i="142"/>
  <c r="BQ15" i="142"/>
  <c r="BQ19" i="142"/>
  <c r="BQ18" i="142"/>
  <c r="BQ17" i="142"/>
  <c r="BQ16" i="142"/>
  <c r="BQ14" i="142"/>
  <c r="BQ11" i="142"/>
  <c r="BQ12" i="142"/>
  <c r="BQ10" i="142"/>
  <c r="BQ9" i="142"/>
  <c r="BP13" i="142"/>
  <c r="BT13" i="142" s="1"/>
  <c r="BP15" i="142"/>
  <c r="BP19" i="142"/>
  <c r="BP18" i="142"/>
  <c r="BT18" i="142" s="1"/>
  <c r="BP17" i="142"/>
  <c r="BT17" i="142" s="1"/>
  <c r="BP16" i="142"/>
  <c r="BP14" i="142"/>
  <c r="BP11" i="142"/>
  <c r="BT11" i="142" s="1"/>
  <c r="BP12" i="142"/>
  <c r="BT12" i="142" s="1"/>
  <c r="BP10" i="142"/>
  <c r="BP9" i="142"/>
  <c r="BN13" i="142"/>
  <c r="BN15" i="142"/>
  <c r="BN19" i="142"/>
  <c r="BN18" i="142"/>
  <c r="BN17" i="142"/>
  <c r="BN16" i="142"/>
  <c r="BN14" i="142"/>
  <c r="BN11" i="142"/>
  <c r="BN12" i="142"/>
  <c r="BN10" i="142"/>
  <c r="BN9" i="142"/>
  <c r="BM13" i="142"/>
  <c r="BM15" i="142"/>
  <c r="BM19" i="142"/>
  <c r="BM18" i="142"/>
  <c r="BM17" i="142"/>
  <c r="BM16" i="142"/>
  <c r="BM14" i="142"/>
  <c r="BM11" i="142"/>
  <c r="BM12" i="142"/>
  <c r="BM10" i="142"/>
  <c r="BM9" i="142"/>
  <c r="BL13" i="142"/>
  <c r="BL15" i="142"/>
  <c r="BL19" i="142"/>
  <c r="BL18" i="142"/>
  <c r="BL17" i="142"/>
  <c r="BL16" i="142"/>
  <c r="BL14" i="142"/>
  <c r="BL11" i="142"/>
  <c r="BL12" i="142"/>
  <c r="BL10" i="142"/>
  <c r="BL9" i="142"/>
  <c r="BK13" i="142"/>
  <c r="BO13" i="142" s="1"/>
  <c r="BK15" i="142"/>
  <c r="BK19" i="142"/>
  <c r="BK18" i="142"/>
  <c r="BO18" i="142" s="1"/>
  <c r="BK17" i="142"/>
  <c r="BO17" i="142" s="1"/>
  <c r="BK16" i="142"/>
  <c r="BK14" i="142"/>
  <c r="BK11" i="142"/>
  <c r="BO11" i="142" s="1"/>
  <c r="BK12" i="142"/>
  <c r="BO12" i="142" s="1"/>
  <c r="BK10" i="142"/>
  <c r="BK9" i="142"/>
  <c r="BC13" i="142"/>
  <c r="BE13" i="142" s="1"/>
  <c r="BC15" i="142"/>
  <c r="BC19" i="142"/>
  <c r="BE19" i="142" s="1"/>
  <c r="BC18" i="142"/>
  <c r="BC17" i="142"/>
  <c r="BE17" i="142" s="1"/>
  <c r="BC16" i="142"/>
  <c r="BC14" i="142"/>
  <c r="BE14" i="142" s="1"/>
  <c r="BC11" i="142"/>
  <c r="BC12" i="142"/>
  <c r="BE12" i="142" s="1"/>
  <c r="BC10" i="142"/>
  <c r="BE10" i="142" s="1"/>
  <c r="BC9" i="142"/>
  <c r="BE9" i="142" s="1"/>
  <c r="BE9" i="154" l="1"/>
  <c r="BO11" i="154"/>
  <c r="BO18" i="154"/>
  <c r="BO31" i="154"/>
  <c r="BT11" i="154"/>
  <c r="BT13" i="154"/>
  <c r="BT18" i="154"/>
  <c r="BT21" i="154"/>
  <c r="BT31" i="154"/>
  <c r="BT25" i="154"/>
  <c r="BY11" i="154"/>
  <c r="BY13" i="154"/>
  <c r="BY18" i="154"/>
  <c r="BY21" i="154"/>
  <c r="BY31" i="154"/>
  <c r="BY25" i="154"/>
  <c r="CD11" i="154"/>
  <c r="CD13" i="154"/>
  <c r="CD18" i="154"/>
  <c r="CD21" i="154"/>
  <c r="CD31" i="154"/>
  <c r="CD25" i="154"/>
  <c r="CI11" i="154"/>
  <c r="CI13" i="154"/>
  <c r="CI18" i="154"/>
  <c r="CI21" i="154"/>
  <c r="CI31" i="154"/>
  <c r="CI25" i="154"/>
  <c r="CN11" i="154"/>
  <c r="CN13" i="154"/>
  <c r="CN18" i="154"/>
  <c r="CN21" i="154"/>
  <c r="CN31" i="154"/>
  <c r="CN25" i="154"/>
  <c r="BO13" i="154"/>
  <c r="BO21" i="154"/>
  <c r="BO25" i="154"/>
  <c r="BE14" i="154"/>
  <c r="BE17" i="154"/>
  <c r="BE19" i="154"/>
  <c r="BE30" i="154"/>
  <c r="BE20" i="154"/>
  <c r="BO12" i="154"/>
  <c r="BO15" i="154"/>
  <c r="BO10" i="154"/>
  <c r="BO24" i="154"/>
  <c r="BO28" i="154"/>
  <c r="BO26" i="154"/>
  <c r="BT12" i="154"/>
  <c r="BT15" i="154"/>
  <c r="BT10" i="154"/>
  <c r="BT24" i="154"/>
  <c r="BT28" i="154"/>
  <c r="BT26" i="154"/>
  <c r="BY12" i="154"/>
  <c r="BY15" i="154"/>
  <c r="BY10" i="154"/>
  <c r="BY24" i="154"/>
  <c r="BY28" i="154"/>
  <c r="BY26" i="154"/>
  <c r="CD12" i="154"/>
  <c r="CD15" i="154"/>
  <c r="CD10" i="154"/>
  <c r="CD24" i="154"/>
  <c r="CD28" i="154"/>
  <c r="CD26" i="154"/>
  <c r="CI12" i="154"/>
  <c r="CI15" i="154"/>
  <c r="CI10" i="154"/>
  <c r="CI24" i="154"/>
  <c r="CI28" i="154"/>
  <c r="CI26" i="154"/>
  <c r="CN12" i="154"/>
  <c r="CN15" i="154"/>
  <c r="CN10" i="154"/>
  <c r="CN24" i="154"/>
  <c r="CN28" i="154"/>
  <c r="CN26" i="154"/>
  <c r="BE12" i="154"/>
  <c r="BE15" i="154"/>
  <c r="BE24" i="154"/>
  <c r="BE28" i="154"/>
  <c r="BE26" i="154"/>
  <c r="BO14" i="154"/>
  <c r="BO17" i="154"/>
  <c r="BO19" i="154"/>
  <c r="BO30" i="154"/>
  <c r="BO20" i="154"/>
  <c r="BT14" i="154"/>
  <c r="BT17" i="154"/>
  <c r="BT19" i="154"/>
  <c r="BT30" i="154"/>
  <c r="BT20" i="154"/>
  <c r="BY14" i="154"/>
  <c r="BY17" i="154"/>
  <c r="BY19" i="154"/>
  <c r="BY30" i="154"/>
  <c r="BY20" i="154"/>
  <c r="CD14" i="154"/>
  <c r="CD17" i="154"/>
  <c r="CD19" i="154"/>
  <c r="CD30" i="154"/>
  <c r="CD20" i="154"/>
  <c r="CI14" i="154"/>
  <c r="CI17" i="154"/>
  <c r="CI19" i="154"/>
  <c r="CI30" i="154"/>
  <c r="CI20" i="154"/>
  <c r="CN14" i="154"/>
  <c r="CN17" i="154"/>
  <c r="CN19" i="154"/>
  <c r="CN30" i="154"/>
  <c r="CN20" i="154"/>
  <c r="BE16" i="154"/>
  <c r="BE23" i="154"/>
  <c r="BE29" i="154"/>
  <c r="BE22" i="154"/>
  <c r="BE27" i="154"/>
  <c r="BE25" i="154"/>
  <c r="BO24" i="153"/>
  <c r="BT13" i="153"/>
  <c r="BT18" i="153"/>
  <c r="BT24" i="153"/>
  <c r="BT25" i="153"/>
  <c r="BY16" i="153"/>
  <c r="BY13" i="153"/>
  <c r="BY18" i="153"/>
  <c r="BY24" i="153"/>
  <c r="BY25" i="153"/>
  <c r="CD16" i="153"/>
  <c r="CD13" i="153"/>
  <c r="CD18" i="153"/>
  <c r="CD24" i="153"/>
  <c r="CD25" i="153"/>
  <c r="CI16" i="153"/>
  <c r="CI13" i="153"/>
  <c r="CI18" i="153"/>
  <c r="CI24" i="153"/>
  <c r="CI25" i="153"/>
  <c r="CN16" i="153"/>
  <c r="CN13" i="153"/>
  <c r="CN18" i="153"/>
  <c r="CN24" i="153"/>
  <c r="CN25" i="153"/>
  <c r="BO16" i="153"/>
  <c r="BO13" i="153"/>
  <c r="BO18" i="153"/>
  <c r="BO25" i="153"/>
  <c r="BT16" i="153"/>
  <c r="BO27" i="153"/>
  <c r="BO17" i="153"/>
  <c r="BO15" i="153"/>
  <c r="BO20" i="153"/>
  <c r="BO26" i="153"/>
  <c r="BT27" i="153"/>
  <c r="BT17" i="153"/>
  <c r="BT15" i="153"/>
  <c r="BT20" i="153"/>
  <c r="BT26" i="153"/>
  <c r="BY27" i="153"/>
  <c r="BY17" i="153"/>
  <c r="BY15" i="153"/>
  <c r="BY20" i="153"/>
  <c r="BY26" i="153"/>
  <c r="CD27" i="153"/>
  <c r="CD17" i="153"/>
  <c r="CD15" i="153"/>
  <c r="CD20" i="153"/>
  <c r="CD26" i="153"/>
  <c r="CI27" i="153"/>
  <c r="CI17" i="153"/>
  <c r="CI15" i="153"/>
  <c r="CI20" i="153"/>
  <c r="CI26" i="153"/>
  <c r="CN27" i="153"/>
  <c r="CN17" i="153"/>
  <c r="CN15" i="153"/>
  <c r="CN20" i="153"/>
  <c r="CN26" i="153"/>
  <c r="CI13" i="160"/>
  <c r="BE12" i="160"/>
  <c r="BE14" i="160"/>
  <c r="BE13" i="160"/>
  <c r="BO9" i="142"/>
  <c r="BO14" i="142"/>
  <c r="BO19" i="142"/>
  <c r="BT9" i="142"/>
  <c r="BT14" i="142"/>
  <c r="BT19" i="142"/>
  <c r="BY9" i="142"/>
  <c r="BY14" i="142"/>
  <c r="BY19" i="142"/>
  <c r="CD9" i="142"/>
  <c r="CD14" i="142"/>
  <c r="CD19" i="142"/>
  <c r="CI9" i="142"/>
  <c r="CI14" i="142"/>
  <c r="CI19" i="142"/>
  <c r="CN14" i="142"/>
  <c r="BE11" i="142"/>
  <c r="BE18" i="142"/>
  <c r="BO10" i="142"/>
  <c r="BO15" i="142"/>
  <c r="BT10" i="142"/>
  <c r="BT16" i="142"/>
  <c r="BT15" i="142"/>
  <c r="BY10" i="142"/>
  <c r="BY16" i="142"/>
  <c r="BY15" i="142"/>
  <c r="CD10" i="142"/>
  <c r="CD16" i="142"/>
  <c r="CD15" i="142"/>
  <c r="CI10" i="142"/>
  <c r="CI16" i="142"/>
  <c r="CI15" i="142"/>
  <c r="CN10" i="142"/>
  <c r="CN16" i="142"/>
  <c r="CN15" i="142"/>
  <c r="BO16" i="142"/>
  <c r="BE16" i="142"/>
  <c r="BE15" i="142"/>
  <c r="CM9" i="150"/>
  <c r="CL9" i="150"/>
  <c r="CK9" i="150"/>
  <c r="CJ9" i="150"/>
  <c r="CN9" i="150" s="1"/>
  <c r="CH9" i="150"/>
  <c r="CG9" i="150"/>
  <c r="CF9" i="150"/>
  <c r="CE9" i="150"/>
  <c r="CI9" i="150" s="1"/>
  <c r="CD9" i="150"/>
  <c r="CC9" i="150"/>
  <c r="CB9" i="150"/>
  <c r="CA9" i="150"/>
  <c r="BZ9" i="150"/>
  <c r="BX9" i="150"/>
  <c r="BW9" i="150"/>
  <c r="BV9" i="150"/>
  <c r="BU9" i="150"/>
  <c r="BS9" i="150"/>
  <c r="BR9" i="150"/>
  <c r="BQ9" i="150"/>
  <c r="BP9" i="150"/>
  <c r="BT9" i="150" s="1"/>
  <c r="BN9" i="150"/>
  <c r="BM9" i="150"/>
  <c r="BL9" i="150"/>
  <c r="BK9" i="150"/>
  <c r="BO9" i="150" s="1"/>
  <c r="BC9" i="150"/>
  <c r="BE9" i="150" s="1"/>
  <c r="BY9" i="150" l="1"/>
  <c r="CM12" i="149"/>
  <c r="CM11" i="149"/>
  <c r="CM10" i="149"/>
  <c r="CM9" i="149"/>
  <c r="CL12" i="149"/>
  <c r="CL11" i="149"/>
  <c r="CL10" i="149"/>
  <c r="CL9" i="149"/>
  <c r="CK12" i="149"/>
  <c r="CK11" i="149"/>
  <c r="CK10" i="149"/>
  <c r="CK9" i="149"/>
  <c r="CJ12" i="149"/>
  <c r="CN12" i="149" s="1"/>
  <c r="CJ11" i="149"/>
  <c r="CN11" i="149" s="1"/>
  <c r="CJ10" i="149"/>
  <c r="CN10" i="149" s="1"/>
  <c r="CJ9" i="149"/>
  <c r="CN9" i="149" s="1"/>
  <c r="CH12" i="149"/>
  <c r="CH11" i="149"/>
  <c r="CH10" i="149"/>
  <c r="CH9" i="149"/>
  <c r="CG12" i="149"/>
  <c r="CG11" i="149"/>
  <c r="CG10" i="149"/>
  <c r="CG9" i="149"/>
  <c r="CF12" i="149"/>
  <c r="CF11" i="149"/>
  <c r="CF10" i="149"/>
  <c r="CF9" i="149"/>
  <c r="CE12" i="149"/>
  <c r="CI12" i="149" s="1"/>
  <c r="CE11" i="149"/>
  <c r="CI11" i="149" s="1"/>
  <c r="CE10" i="149"/>
  <c r="CI10" i="149" s="1"/>
  <c r="CE9" i="149"/>
  <c r="CI9" i="149" s="1"/>
  <c r="CC12" i="149"/>
  <c r="CC11" i="149"/>
  <c r="CC10" i="149"/>
  <c r="CC9" i="149"/>
  <c r="CB12" i="149"/>
  <c r="CB11" i="149"/>
  <c r="CB10" i="149"/>
  <c r="CB9" i="149"/>
  <c r="CA12" i="149"/>
  <c r="CA11" i="149"/>
  <c r="CA10" i="149"/>
  <c r="CA9" i="149"/>
  <c r="BZ12" i="149"/>
  <c r="CD12" i="149" s="1"/>
  <c r="BZ11" i="149"/>
  <c r="CD11" i="149" s="1"/>
  <c r="BZ10" i="149"/>
  <c r="CD10" i="149" s="1"/>
  <c r="BZ9" i="149"/>
  <c r="CD9" i="149" s="1"/>
  <c r="BX12" i="149"/>
  <c r="BX11" i="149"/>
  <c r="BX10" i="149"/>
  <c r="BX9" i="149"/>
  <c r="BW12" i="149"/>
  <c r="BW11" i="149"/>
  <c r="BW10" i="149"/>
  <c r="BW9" i="149"/>
  <c r="BV12" i="149"/>
  <c r="BV11" i="149"/>
  <c r="BV10" i="149"/>
  <c r="BV9" i="149"/>
  <c r="BU12" i="149"/>
  <c r="BY12" i="149" s="1"/>
  <c r="BU11" i="149"/>
  <c r="BY11" i="149" s="1"/>
  <c r="BU10" i="149"/>
  <c r="BY10" i="149" s="1"/>
  <c r="BU9" i="149"/>
  <c r="BY9" i="149" s="1"/>
  <c r="BS12" i="149"/>
  <c r="BS11" i="149"/>
  <c r="BS10" i="149"/>
  <c r="BS9" i="149"/>
  <c r="BR12" i="149"/>
  <c r="BR11" i="149"/>
  <c r="BR10" i="149"/>
  <c r="BR9" i="149"/>
  <c r="BQ12" i="149"/>
  <c r="BQ11" i="149"/>
  <c r="BQ10" i="149"/>
  <c r="BQ9" i="149"/>
  <c r="BP12" i="149"/>
  <c r="BT12" i="149" s="1"/>
  <c r="BP11" i="149"/>
  <c r="BT11" i="149" s="1"/>
  <c r="BP10" i="149"/>
  <c r="BT10" i="149" s="1"/>
  <c r="BP9" i="149"/>
  <c r="BT9" i="149" s="1"/>
  <c r="BN12" i="149"/>
  <c r="BN11" i="149"/>
  <c r="BN10" i="149"/>
  <c r="BN9" i="149"/>
  <c r="BM12" i="149"/>
  <c r="BM11" i="149"/>
  <c r="BM10" i="149"/>
  <c r="BM9" i="149"/>
  <c r="BL12" i="149"/>
  <c r="BL11" i="149"/>
  <c r="BL10" i="149"/>
  <c r="BL9" i="149"/>
  <c r="BK12" i="149"/>
  <c r="BO12" i="149" s="1"/>
  <c r="BK11" i="149"/>
  <c r="BO11" i="149" s="1"/>
  <c r="BK10" i="149"/>
  <c r="BO10" i="149" s="1"/>
  <c r="BK9" i="149"/>
  <c r="BO9" i="149" s="1"/>
  <c r="BC12" i="149"/>
  <c r="BC11" i="149"/>
  <c r="BC10" i="149"/>
  <c r="BC9" i="149"/>
  <c r="AU7" i="161"/>
  <c r="AM7" i="161"/>
  <c r="AE7" i="161"/>
  <c r="W7" i="161"/>
  <c r="O7" i="161"/>
  <c r="G7" i="161"/>
  <c r="AU6" i="161"/>
  <c r="AM6" i="161"/>
  <c r="AE6" i="161"/>
  <c r="W6" i="161"/>
  <c r="O6" i="161"/>
  <c r="G6" i="161"/>
  <c r="O5" i="161"/>
  <c r="O4" i="161"/>
  <c r="BF2" i="161" s="1"/>
  <c r="BG3" i="161"/>
  <c r="C3" i="161"/>
  <c r="CM2" i="161"/>
  <c r="CL2" i="161"/>
  <c r="CK2" i="161"/>
  <c r="CJ2" i="161"/>
  <c r="CN2" i="161" s="1"/>
  <c r="CH2" i="161"/>
  <c r="CG2" i="161"/>
  <c r="CF2" i="161"/>
  <c r="CE2" i="161"/>
  <c r="CI2" i="161" s="1"/>
  <c r="CC2" i="161"/>
  <c r="CB2" i="161"/>
  <c r="CA2" i="161"/>
  <c r="BZ2" i="161"/>
  <c r="CD2" i="161" s="1"/>
  <c r="BX2" i="161"/>
  <c r="BW2" i="161"/>
  <c r="BV2" i="161"/>
  <c r="BU2" i="161"/>
  <c r="BS2" i="161"/>
  <c r="BR2" i="161"/>
  <c r="BQ2" i="161"/>
  <c r="BP2" i="161"/>
  <c r="BT2" i="161" s="1"/>
  <c r="BN2" i="161"/>
  <c r="BM2" i="161"/>
  <c r="BO2" i="161" s="1"/>
  <c r="BL2" i="161"/>
  <c r="BK2" i="161"/>
  <c r="BC2" i="161"/>
  <c r="AU7" i="160"/>
  <c r="AM7" i="160"/>
  <c r="AE7" i="160"/>
  <c r="W7" i="160"/>
  <c r="O7" i="160"/>
  <c r="G7" i="160"/>
  <c r="AU6" i="160"/>
  <c r="AM6" i="160"/>
  <c r="AE6" i="160"/>
  <c r="W6" i="160"/>
  <c r="O6" i="160"/>
  <c r="G6" i="160"/>
  <c r="O5" i="160"/>
  <c r="O4" i="160"/>
  <c r="BG3" i="160"/>
  <c r="C3" i="160"/>
  <c r="CM2" i="160"/>
  <c r="CL2" i="160"/>
  <c r="CK2" i="160"/>
  <c r="CJ2" i="160"/>
  <c r="CH2" i="160"/>
  <c r="CG2" i="160"/>
  <c r="CF2" i="160"/>
  <c r="CE2" i="160"/>
  <c r="CC2" i="160"/>
  <c r="CB2" i="160"/>
  <c r="CA2" i="160"/>
  <c r="BZ2" i="160"/>
  <c r="BX2" i="160"/>
  <c r="BW2" i="160"/>
  <c r="BV2" i="160"/>
  <c r="BU2" i="160"/>
  <c r="BS2" i="160"/>
  <c r="BR2" i="160"/>
  <c r="BQ2" i="160"/>
  <c r="BP2" i="160"/>
  <c r="BN2" i="160"/>
  <c r="BM2" i="160"/>
  <c r="BL2" i="160"/>
  <c r="BK2" i="160"/>
  <c r="BC2" i="160"/>
  <c r="J4" i="5"/>
  <c r="I4" i="5"/>
  <c r="BY2" i="161" l="1"/>
  <c r="BD2" i="161"/>
  <c r="BE2" i="161" s="1"/>
  <c r="BF2" i="160"/>
  <c r="BD2" i="160"/>
  <c r="BE2" i="160" s="1"/>
  <c r="BO2" i="160"/>
  <c r="BT2" i="160"/>
  <c r="BY2" i="160"/>
  <c r="CD2" i="160"/>
  <c r="CN2" i="160"/>
  <c r="CI2" i="160"/>
  <c r="AU7" i="159"/>
  <c r="AM7" i="159"/>
  <c r="AE7" i="159"/>
  <c r="W7" i="159"/>
  <c r="O7" i="159"/>
  <c r="G7" i="159"/>
  <c r="AU6" i="159"/>
  <c r="AM6" i="159"/>
  <c r="AE6" i="159"/>
  <c r="W6" i="159"/>
  <c r="O6" i="159"/>
  <c r="G6" i="159"/>
  <c r="O5" i="159"/>
  <c r="O4" i="159"/>
  <c r="BF2" i="159" s="1"/>
  <c r="BG3" i="159"/>
  <c r="C3" i="159"/>
  <c r="CM2" i="159"/>
  <c r="CL2" i="159"/>
  <c r="CK2" i="159"/>
  <c r="CJ2" i="159"/>
  <c r="CH2" i="159"/>
  <c r="CG2" i="159"/>
  <c r="CF2" i="159"/>
  <c r="CE2" i="159"/>
  <c r="CC2" i="159"/>
  <c r="CB2" i="159"/>
  <c r="CA2" i="159"/>
  <c r="BZ2" i="159"/>
  <c r="BX2" i="159"/>
  <c r="BW2" i="159"/>
  <c r="BV2" i="159"/>
  <c r="BU2" i="159"/>
  <c r="BS2" i="159"/>
  <c r="BR2" i="159"/>
  <c r="BQ2" i="159"/>
  <c r="BP2" i="159"/>
  <c r="BN2" i="159"/>
  <c r="BM2" i="159"/>
  <c r="BL2" i="159"/>
  <c r="BK2" i="159"/>
  <c r="BC2" i="159"/>
  <c r="AU7" i="158"/>
  <c r="AM7" i="158"/>
  <c r="AE7" i="158"/>
  <c r="W7" i="158"/>
  <c r="O7" i="158"/>
  <c r="G7" i="158"/>
  <c r="AU6" i="158"/>
  <c r="AM6" i="158"/>
  <c r="AE6" i="158"/>
  <c r="W6" i="158"/>
  <c r="O6" i="158"/>
  <c r="G6" i="158"/>
  <c r="O5" i="158"/>
  <c r="O4" i="158"/>
  <c r="BD2" i="158" s="1"/>
  <c r="BG3" i="158"/>
  <c r="C3" i="158"/>
  <c r="CM2" i="158"/>
  <c r="CL2" i="158"/>
  <c r="CK2" i="158"/>
  <c r="CJ2" i="158"/>
  <c r="CH2" i="158"/>
  <c r="CG2" i="158"/>
  <c r="CF2" i="158"/>
  <c r="CE2" i="158"/>
  <c r="CC2" i="158"/>
  <c r="CB2" i="158"/>
  <c r="CA2" i="158"/>
  <c r="BZ2" i="158"/>
  <c r="BX2" i="158"/>
  <c r="BW2" i="158"/>
  <c r="BV2" i="158"/>
  <c r="BU2" i="158"/>
  <c r="BS2" i="158"/>
  <c r="BR2" i="158"/>
  <c r="BQ2" i="158"/>
  <c r="BP2" i="158"/>
  <c r="BN2" i="158"/>
  <c r="BM2" i="158"/>
  <c r="BL2" i="158"/>
  <c r="BK2" i="158"/>
  <c r="BC2" i="158"/>
  <c r="AU7" i="157"/>
  <c r="AM7" i="157"/>
  <c r="AE7" i="157"/>
  <c r="W7" i="157"/>
  <c r="O7" i="157"/>
  <c r="G7" i="157"/>
  <c r="AU6" i="157"/>
  <c r="AM6" i="157"/>
  <c r="AE6" i="157"/>
  <c r="W6" i="157"/>
  <c r="O6" i="157"/>
  <c r="G6" i="157"/>
  <c r="O5" i="157"/>
  <c r="O4" i="157"/>
  <c r="BG3" i="157"/>
  <c r="C3" i="157"/>
  <c r="CM2" i="157"/>
  <c r="CL2" i="157"/>
  <c r="CK2" i="157"/>
  <c r="CJ2" i="157"/>
  <c r="CH2" i="157"/>
  <c r="CG2" i="157"/>
  <c r="CF2" i="157"/>
  <c r="CE2" i="157"/>
  <c r="CC2" i="157"/>
  <c r="CB2" i="157"/>
  <c r="CA2" i="157"/>
  <c r="BZ2" i="157"/>
  <c r="BX2" i="157"/>
  <c r="BW2" i="157"/>
  <c r="BV2" i="157"/>
  <c r="BU2" i="157"/>
  <c r="BS2" i="157"/>
  <c r="BR2" i="157"/>
  <c r="BQ2" i="157"/>
  <c r="BP2" i="157"/>
  <c r="BN2" i="157"/>
  <c r="BM2" i="157"/>
  <c r="BL2" i="157"/>
  <c r="BK2" i="157"/>
  <c r="BC2" i="157"/>
  <c r="AU7" i="156"/>
  <c r="AM7" i="156"/>
  <c r="AE7" i="156"/>
  <c r="W7" i="156"/>
  <c r="O7" i="156"/>
  <c r="G7" i="156"/>
  <c r="AU6" i="156"/>
  <c r="AM6" i="156"/>
  <c r="AE6" i="156"/>
  <c r="W6" i="156"/>
  <c r="O6" i="156"/>
  <c r="G6" i="156"/>
  <c r="O5" i="156"/>
  <c r="O4" i="156"/>
  <c r="BG3" i="156"/>
  <c r="C3" i="156"/>
  <c r="CM2" i="156"/>
  <c r="CL2" i="156"/>
  <c r="CK2" i="156"/>
  <c r="CJ2" i="156"/>
  <c r="CH2" i="156"/>
  <c r="CG2" i="156"/>
  <c r="CF2" i="156"/>
  <c r="CE2" i="156"/>
  <c r="CC2" i="156"/>
  <c r="CB2" i="156"/>
  <c r="CA2" i="156"/>
  <c r="BZ2" i="156"/>
  <c r="BX2" i="156"/>
  <c r="BW2" i="156"/>
  <c r="BV2" i="156"/>
  <c r="BU2" i="156"/>
  <c r="BS2" i="156"/>
  <c r="BR2" i="156"/>
  <c r="BQ2" i="156"/>
  <c r="BP2" i="156"/>
  <c r="BN2" i="156"/>
  <c r="BM2" i="156"/>
  <c r="BL2" i="156"/>
  <c r="BK2" i="156"/>
  <c r="BC2" i="156"/>
  <c r="AU7" i="155"/>
  <c r="AM7" i="155"/>
  <c r="AE7" i="155"/>
  <c r="W7" i="155"/>
  <c r="O7" i="155"/>
  <c r="G7" i="155"/>
  <c r="AU6" i="155"/>
  <c r="AM6" i="155"/>
  <c r="AE6" i="155"/>
  <c r="W6" i="155"/>
  <c r="O6" i="155"/>
  <c r="G6" i="155"/>
  <c r="O5" i="155"/>
  <c r="O4" i="155"/>
  <c r="BG3" i="155"/>
  <c r="C3" i="155"/>
  <c r="CM2" i="155"/>
  <c r="CL2" i="155"/>
  <c r="CK2" i="155"/>
  <c r="CJ2" i="155"/>
  <c r="CH2" i="155"/>
  <c r="CG2" i="155"/>
  <c r="CF2" i="155"/>
  <c r="CE2" i="155"/>
  <c r="CC2" i="155"/>
  <c r="CB2" i="155"/>
  <c r="CA2" i="155"/>
  <c r="BZ2" i="155"/>
  <c r="BX2" i="155"/>
  <c r="BW2" i="155"/>
  <c r="BV2" i="155"/>
  <c r="BU2" i="155"/>
  <c r="BS2" i="155"/>
  <c r="BR2" i="155"/>
  <c r="BQ2" i="155"/>
  <c r="BP2" i="155"/>
  <c r="BN2" i="155"/>
  <c r="BM2" i="155"/>
  <c r="BL2" i="155"/>
  <c r="BK2" i="155"/>
  <c r="BC2" i="155"/>
  <c r="AU7" i="154"/>
  <c r="AM7" i="154"/>
  <c r="AE7" i="154"/>
  <c r="W7" i="154"/>
  <c r="O7" i="154"/>
  <c r="G7" i="154"/>
  <c r="AU6" i="154"/>
  <c r="AM6" i="154"/>
  <c r="AE6" i="154"/>
  <c r="W6" i="154"/>
  <c r="O6" i="154"/>
  <c r="G6" i="154"/>
  <c r="O5" i="154"/>
  <c r="O4" i="154"/>
  <c r="BG3" i="154"/>
  <c r="C3" i="154"/>
  <c r="CM2" i="154"/>
  <c r="CL2" i="154"/>
  <c r="CK2" i="154"/>
  <c r="CJ2" i="154"/>
  <c r="CH2" i="154"/>
  <c r="CG2" i="154"/>
  <c r="CF2" i="154"/>
  <c r="CE2" i="154"/>
  <c r="CC2" i="154"/>
  <c r="CB2" i="154"/>
  <c r="CA2" i="154"/>
  <c r="BZ2" i="154"/>
  <c r="BX2" i="154"/>
  <c r="BW2" i="154"/>
  <c r="BV2" i="154"/>
  <c r="BU2" i="154"/>
  <c r="BS2" i="154"/>
  <c r="BR2" i="154"/>
  <c r="BQ2" i="154"/>
  <c r="BP2" i="154"/>
  <c r="BN2" i="154"/>
  <c r="BM2" i="154"/>
  <c r="BL2" i="154"/>
  <c r="BK2" i="154"/>
  <c r="BC2" i="154"/>
  <c r="AU7" i="153"/>
  <c r="AM7" i="153"/>
  <c r="AE7" i="153"/>
  <c r="W7" i="153"/>
  <c r="O7" i="153"/>
  <c r="G7" i="153"/>
  <c r="AU6" i="153"/>
  <c r="AM6" i="153"/>
  <c r="AE6" i="153"/>
  <c r="W6" i="153"/>
  <c r="O6" i="153"/>
  <c r="G6" i="153"/>
  <c r="O5" i="153"/>
  <c r="O4" i="153"/>
  <c r="BG3" i="153"/>
  <c r="C3" i="153"/>
  <c r="CM2" i="153"/>
  <c r="CL2" i="153"/>
  <c r="CK2" i="153"/>
  <c r="CJ2" i="153"/>
  <c r="CH2" i="153"/>
  <c r="CG2" i="153"/>
  <c r="CF2" i="153"/>
  <c r="CE2" i="153"/>
  <c r="CC2" i="153"/>
  <c r="CB2" i="153"/>
  <c r="CA2" i="153"/>
  <c r="BZ2" i="153"/>
  <c r="BX2" i="153"/>
  <c r="BW2" i="153"/>
  <c r="BV2" i="153"/>
  <c r="BU2" i="153"/>
  <c r="BS2" i="153"/>
  <c r="BR2" i="153"/>
  <c r="BQ2" i="153"/>
  <c r="BP2" i="153"/>
  <c r="BN2" i="153"/>
  <c r="BM2" i="153"/>
  <c r="BL2" i="153"/>
  <c r="BK2" i="153"/>
  <c r="BC2" i="153"/>
  <c r="AU7" i="150"/>
  <c r="AM7" i="150"/>
  <c r="AE7" i="150"/>
  <c r="W7" i="150"/>
  <c r="O7" i="150"/>
  <c r="G7" i="150"/>
  <c r="AU6" i="150"/>
  <c r="AM6" i="150"/>
  <c r="AE6" i="150"/>
  <c r="W6" i="150"/>
  <c r="O6" i="150"/>
  <c r="G6" i="150"/>
  <c r="O5" i="150"/>
  <c r="O4" i="150"/>
  <c r="BD2" i="150" s="1"/>
  <c r="BG3" i="150"/>
  <c r="C3" i="150"/>
  <c r="CM2" i="150"/>
  <c r="CL2" i="150"/>
  <c r="CK2" i="150"/>
  <c r="CJ2" i="150"/>
  <c r="CH2" i="150"/>
  <c r="CG2" i="150"/>
  <c r="CF2" i="150"/>
  <c r="CE2" i="150"/>
  <c r="CC2" i="150"/>
  <c r="CB2" i="150"/>
  <c r="CA2" i="150"/>
  <c r="BZ2" i="150"/>
  <c r="BX2" i="150"/>
  <c r="BW2" i="150"/>
  <c r="BV2" i="150"/>
  <c r="BU2" i="150"/>
  <c r="BS2" i="150"/>
  <c r="BR2" i="150"/>
  <c r="BQ2" i="150"/>
  <c r="BP2" i="150"/>
  <c r="BN2" i="150"/>
  <c r="BM2" i="150"/>
  <c r="BL2" i="150"/>
  <c r="BK2" i="150"/>
  <c r="BC2" i="150"/>
  <c r="AU7" i="149"/>
  <c r="AM7" i="149"/>
  <c r="AE7" i="149"/>
  <c r="W7" i="149"/>
  <c r="O7" i="149"/>
  <c r="G7" i="149"/>
  <c r="AU6" i="149"/>
  <c r="AM6" i="149"/>
  <c r="AE6" i="149"/>
  <c r="W6" i="149"/>
  <c r="O6" i="149"/>
  <c r="G6" i="149"/>
  <c r="O5" i="149"/>
  <c r="O4" i="149"/>
  <c r="BG3" i="149"/>
  <c r="C3" i="149"/>
  <c r="CM2" i="149"/>
  <c r="CL2" i="149"/>
  <c r="CK2" i="149"/>
  <c r="CJ2" i="149"/>
  <c r="CH2" i="149"/>
  <c r="CG2" i="149"/>
  <c r="CI2" i="149" s="1"/>
  <c r="CF2" i="149"/>
  <c r="CE2" i="149"/>
  <c r="CC2" i="149"/>
  <c r="CB2" i="149"/>
  <c r="CA2" i="149"/>
  <c r="BZ2" i="149"/>
  <c r="BX2" i="149"/>
  <c r="BW2" i="149"/>
  <c r="BV2" i="149"/>
  <c r="BU2" i="149"/>
  <c r="BS2" i="149"/>
  <c r="BR2" i="149"/>
  <c r="BQ2" i="149"/>
  <c r="BP2" i="149"/>
  <c r="BN2" i="149"/>
  <c r="BM2" i="149"/>
  <c r="BO2" i="149" s="1"/>
  <c r="BL2" i="149"/>
  <c r="BK2" i="149"/>
  <c r="BC2" i="149"/>
  <c r="AU7" i="148"/>
  <c r="AM7" i="148"/>
  <c r="AE7" i="148"/>
  <c r="W7" i="148"/>
  <c r="O7" i="148"/>
  <c r="G7" i="148"/>
  <c r="AU6" i="148"/>
  <c r="AM6" i="148"/>
  <c r="AE6" i="148"/>
  <c r="W6" i="148"/>
  <c r="O6" i="148"/>
  <c r="G6" i="148"/>
  <c r="O5" i="148"/>
  <c r="O4" i="148"/>
  <c r="BD2" i="148" s="1"/>
  <c r="BG3" i="148"/>
  <c r="C3" i="148"/>
  <c r="CM2" i="148"/>
  <c r="CL2" i="148"/>
  <c r="CK2" i="148"/>
  <c r="CJ2" i="148"/>
  <c r="CH2" i="148"/>
  <c r="CG2" i="148"/>
  <c r="CF2" i="148"/>
  <c r="CE2" i="148"/>
  <c r="CC2" i="148"/>
  <c r="CB2" i="148"/>
  <c r="CA2" i="148"/>
  <c r="BZ2" i="148"/>
  <c r="BX2" i="148"/>
  <c r="BW2" i="148"/>
  <c r="BV2" i="148"/>
  <c r="BU2" i="148"/>
  <c r="BS2" i="148"/>
  <c r="BR2" i="148"/>
  <c r="BQ2" i="148"/>
  <c r="BP2" i="148"/>
  <c r="BN2" i="148"/>
  <c r="BM2" i="148"/>
  <c r="BL2" i="148"/>
  <c r="BK2" i="148"/>
  <c r="BC2" i="148"/>
  <c r="AU7" i="142"/>
  <c r="AM7" i="142"/>
  <c r="AU7" i="137"/>
  <c r="AM7" i="137"/>
  <c r="AU6" i="137"/>
  <c r="AM6" i="137"/>
  <c r="AU6" i="142"/>
  <c r="AM6" i="142"/>
  <c r="AE6" i="142"/>
  <c r="BC2" i="137"/>
  <c r="CM2" i="137"/>
  <c r="CL2" i="137"/>
  <c r="CK2" i="137"/>
  <c r="CJ2" i="137"/>
  <c r="CH2" i="137"/>
  <c r="CG2" i="137"/>
  <c r="CF2" i="137"/>
  <c r="CE2" i="137"/>
  <c r="BC2" i="142"/>
  <c r="CM2" i="142"/>
  <c r="CL2" i="142"/>
  <c r="CK2" i="142"/>
  <c r="CJ2" i="142"/>
  <c r="CH2" i="142"/>
  <c r="CG2" i="142"/>
  <c r="CF2" i="142"/>
  <c r="CE2" i="142"/>
  <c r="O4" i="137"/>
  <c r="AE7" i="142"/>
  <c r="W7" i="142"/>
  <c r="O7" i="142"/>
  <c r="G7" i="142"/>
  <c r="W6" i="142"/>
  <c r="O6" i="142"/>
  <c r="G6" i="142"/>
  <c r="O5" i="142"/>
  <c r="O4" i="142"/>
  <c r="BG3" i="142"/>
  <c r="C3" i="142"/>
  <c r="CC2" i="142"/>
  <c r="CB2" i="142"/>
  <c r="CA2" i="142"/>
  <c r="BZ2" i="142"/>
  <c r="BX2" i="142"/>
  <c r="BW2" i="142"/>
  <c r="BV2" i="142"/>
  <c r="BU2" i="142"/>
  <c r="BS2" i="142"/>
  <c r="BR2" i="142"/>
  <c r="BQ2" i="142"/>
  <c r="BP2" i="142"/>
  <c r="BN2" i="142"/>
  <c r="BM2" i="142"/>
  <c r="BL2" i="142"/>
  <c r="BK2" i="142"/>
  <c r="AE7" i="137"/>
  <c r="W7" i="137"/>
  <c r="O7" i="137"/>
  <c r="G7" i="137"/>
  <c r="AE6" i="137"/>
  <c r="W6" i="137"/>
  <c r="O6" i="137"/>
  <c r="G6" i="137"/>
  <c r="O5" i="137"/>
  <c r="BG3" i="137"/>
  <c r="C3" i="137"/>
  <c r="CC2" i="137"/>
  <c r="CB2" i="137"/>
  <c r="CA2" i="137"/>
  <c r="BZ2" i="137"/>
  <c r="BX2" i="137"/>
  <c r="BW2" i="137"/>
  <c r="BV2" i="137"/>
  <c r="BU2" i="137"/>
  <c r="BS2" i="137"/>
  <c r="BR2" i="137"/>
  <c r="BQ2" i="137"/>
  <c r="BP2" i="137"/>
  <c r="BN2" i="137"/>
  <c r="BM2" i="137"/>
  <c r="BL2" i="137"/>
  <c r="BK2" i="137"/>
  <c r="D2" i="103"/>
  <c r="J2" i="103"/>
  <c r="C3" i="103"/>
  <c r="BD26" i="153" l="1"/>
  <c r="BE26" i="153" s="1"/>
  <c r="BD20" i="153"/>
  <c r="BE20" i="153" s="1"/>
  <c r="BD15" i="153"/>
  <c r="BE15" i="153" s="1"/>
  <c r="BD17" i="153"/>
  <c r="BE17" i="153" s="1"/>
  <c r="BD27" i="153"/>
  <c r="BE27" i="153" s="1"/>
  <c r="BD23" i="153"/>
  <c r="BE23" i="153" s="1"/>
  <c r="BD22" i="153"/>
  <c r="BE22" i="153" s="1"/>
  <c r="BD14" i="153"/>
  <c r="BE14" i="153" s="1"/>
  <c r="BD12" i="153"/>
  <c r="BE12" i="153" s="1"/>
  <c r="BD9" i="153"/>
  <c r="BE9" i="153" s="1"/>
  <c r="BD21" i="153"/>
  <c r="BE21" i="153" s="1"/>
  <c r="BD19" i="153"/>
  <c r="BE19" i="153" s="1"/>
  <c r="BD11" i="153"/>
  <c r="BE11" i="153" s="1"/>
  <c r="BD25" i="153"/>
  <c r="BE25" i="153" s="1"/>
  <c r="BD24" i="153"/>
  <c r="BE24" i="153" s="1"/>
  <c r="BD18" i="153"/>
  <c r="BE18" i="153" s="1"/>
  <c r="BD13" i="153"/>
  <c r="BE13" i="153" s="1"/>
  <c r="BD16" i="153"/>
  <c r="BE16" i="153" s="1"/>
  <c r="BD10" i="153"/>
  <c r="BE10" i="153" s="1"/>
  <c r="BT2" i="159"/>
  <c r="CD2" i="159"/>
  <c r="CN2" i="159"/>
  <c r="BF2" i="149"/>
  <c r="BD12" i="149"/>
  <c r="BE12" i="149" s="1"/>
  <c r="BD11" i="149"/>
  <c r="BE11" i="149" s="1"/>
  <c r="BD10" i="149"/>
  <c r="BE10" i="149" s="1"/>
  <c r="BD9" i="149"/>
  <c r="BE9" i="149" s="1"/>
  <c r="BO2" i="159"/>
  <c r="BY2" i="159"/>
  <c r="CI2" i="159"/>
  <c r="BT2" i="148"/>
  <c r="BY2" i="148"/>
  <c r="BT2" i="150"/>
  <c r="CI2" i="158"/>
  <c r="BO2" i="158"/>
  <c r="BT2" i="158"/>
  <c r="BF2" i="158"/>
  <c r="BE2" i="158"/>
  <c r="CD2" i="158"/>
  <c r="BF2" i="148"/>
  <c r="BD2" i="157"/>
  <c r="BE2" i="157" s="1"/>
  <c r="BF2" i="155"/>
  <c r="BT2" i="155"/>
  <c r="BY2" i="155"/>
  <c r="BY2" i="157"/>
  <c r="BF2" i="157"/>
  <c r="BO2" i="157"/>
  <c r="BT2" i="157"/>
  <c r="CN2" i="155"/>
  <c r="CN2" i="142"/>
  <c r="BD2" i="142"/>
  <c r="BE2" i="142" s="1"/>
  <c r="BF2" i="156"/>
  <c r="BF2" i="154"/>
  <c r="BF2" i="153"/>
  <c r="BF2" i="137"/>
  <c r="BT2" i="149"/>
  <c r="BY2" i="149"/>
  <c r="CD2" i="149"/>
  <c r="CN2" i="149"/>
  <c r="BD2" i="156"/>
  <c r="BE2" i="156" s="1"/>
  <c r="BO2" i="156"/>
  <c r="BY2" i="156"/>
  <c r="CD2" i="156"/>
  <c r="CI2" i="156"/>
  <c r="CN2" i="156"/>
  <c r="BY2" i="137"/>
  <c r="BO2" i="137"/>
  <c r="BT2" i="137"/>
  <c r="CD2" i="137"/>
  <c r="CN2" i="137"/>
  <c r="BT2" i="153"/>
  <c r="BY2" i="153"/>
  <c r="CN2" i="153"/>
  <c r="BF2" i="142"/>
  <c r="BF2" i="150"/>
  <c r="CN2" i="150"/>
  <c r="BO2" i="153"/>
  <c r="BT2" i="154"/>
  <c r="CN2" i="154"/>
  <c r="BE2" i="150"/>
  <c r="BD2" i="154"/>
  <c r="BE2" i="154" s="1"/>
  <c r="BT2" i="156"/>
  <c r="BD2" i="149"/>
  <c r="BE2" i="149" s="1"/>
  <c r="CI2" i="142"/>
  <c r="CI2" i="157"/>
  <c r="BO2" i="142"/>
  <c r="CI2" i="137"/>
  <c r="BO2" i="154"/>
  <c r="CI2" i="154"/>
  <c r="BO2" i="155"/>
  <c r="CD2" i="157"/>
  <c r="BT2" i="142"/>
  <c r="BY2" i="142"/>
  <c r="CD2" i="142"/>
  <c r="BO2" i="148"/>
  <c r="CD2" i="148"/>
  <c r="CI2" i="148"/>
  <c r="CN2" i="148"/>
  <c r="BY2" i="150"/>
  <c r="CD2" i="150"/>
  <c r="CI2" i="150"/>
  <c r="CD2" i="153"/>
  <c r="CI2" i="153"/>
  <c r="BY2" i="154"/>
  <c r="CD2" i="154"/>
  <c r="CD2" i="155"/>
  <c r="CI2" i="155"/>
  <c r="CN2" i="157"/>
  <c r="CN2" i="158"/>
  <c r="BD2" i="137"/>
  <c r="BE2" i="137" s="1"/>
  <c r="BO2" i="150"/>
  <c r="BY2" i="158"/>
  <c r="BE2" i="148"/>
  <c r="BD2" i="153"/>
  <c r="BE2" i="153" s="1"/>
  <c r="BD2" i="155"/>
  <c r="BE2" i="155" s="1"/>
  <c r="BD2" i="159"/>
  <c r="BE2" i="15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arneveld_1e sel_paspr_1e parc_L" type="6" refreshedVersion="4" background="1">
    <textPr prompt="0" sourceFile="C:\Users\J. Ruiter\Documents\Mijn Concours 3.5 bestanden\DOCUMENTEN\Barneveld_1e sel_paspr_1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Barneveld_1e sel_paspr_2e parc_L" type="6" refreshedVersion="4" background="1">
    <textPr prompt="0" sourceFile="C:\Users\J. Ruiter\Documents\Mijn Concours 3.5 bestanden\DOCUMENTEN\Barneveld_1e sel_paspr_2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L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L1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L12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L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L21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L2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Onwaar" type="6" refreshedVersion="0" background="1">
    <textPr prompt="0" sourceFile="Onwaar" decimal="," thousands=".">
      <textFields>
        <textField/>
      </textFields>
    </textPr>
  </connection>
  <connection id="10" xr16:uid="{00000000-0015-0000-FFFF-FFFF09000000}" name="Spr_Pa_2014_10_11_12" type="6" refreshedVersion="4" background="1" saveData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Spr_Pa_2014_10_11_121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Spr_Pa_2014_10_11_122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Spr_Pa_2014_12_20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pr_Pa_2014_12_201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Spr_Pa_2015_01_17_18 Bergharen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Spr_Pa_2015_01_17_18 Bergharen1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<sst xmlns="http://schemas.openxmlformats.org/spreadsheetml/2006/main" count="2617" uniqueCount="478">
  <si>
    <t>Ruiter/amazone</t>
  </si>
  <si>
    <t>Paard/pony</t>
  </si>
  <si>
    <t>cat.</t>
  </si>
  <si>
    <t>vereniging</t>
  </si>
  <si>
    <t>pl.</t>
  </si>
  <si>
    <t>opmerking</t>
  </si>
  <si>
    <t>Comb.nr.</t>
  </si>
  <si>
    <t>Selectie uitslagen</t>
  </si>
  <si>
    <t>Kring:</t>
  </si>
  <si>
    <t>Klasse:</t>
  </si>
  <si>
    <t>Cat.:</t>
  </si>
  <si>
    <t>Plaatsingspunten niet gestart:</t>
  </si>
  <si>
    <t>Aantal reserves:</t>
  </si>
  <si>
    <t>Lokatie:</t>
  </si>
  <si>
    <t>Datum:</t>
  </si>
  <si>
    <t>pl.p.</t>
  </si>
  <si>
    <t>Afv.</t>
  </si>
  <si>
    <t>Res.</t>
  </si>
  <si>
    <t>Pl.</t>
  </si>
  <si>
    <t>Afvaardiging aan de Regio Kampioenschappen</t>
  </si>
  <si>
    <t>Volgnr.</t>
  </si>
  <si>
    <t>Klasse</t>
  </si>
  <si>
    <t>pl.pnt</t>
  </si>
  <si>
    <t>Cat.</t>
  </si>
  <si>
    <t>Vereniging</t>
  </si>
  <si>
    <t>Opmerking</t>
  </si>
  <si>
    <t>Aantal wedstrijden:</t>
  </si>
  <si>
    <t>Aantal afvaardiging Regio:</t>
  </si>
  <si>
    <t>Regio Kampioenen</t>
  </si>
  <si>
    <t>Totaal beste</t>
  </si>
  <si>
    <t>Totaal pl.pnt.</t>
  </si>
  <si>
    <t>Aantal per klasse:</t>
  </si>
  <si>
    <t>Springen</t>
  </si>
  <si>
    <t>Aantal afval resultaten:</t>
  </si>
  <si>
    <t>Tot.</t>
  </si>
  <si>
    <t>afval</t>
  </si>
  <si>
    <t>Beste</t>
  </si>
  <si>
    <t>Waarde</t>
  </si>
  <si>
    <t>Gegevens:</t>
  </si>
  <si>
    <t>Naam van de Kring:</t>
  </si>
  <si>
    <t>Interval plaatsingspunten:</t>
  </si>
  <si>
    <t>1=(1,2,3,etc) / 2=(1,3,5,etc)</t>
  </si>
  <si>
    <t>Aantal selectie wedstrijden:</t>
  </si>
  <si>
    <t>(De laagste waarde heeft voorrang, niet ingevulde gegevens doen niet mee voor de volgorde van het resultaat)</t>
  </si>
  <si>
    <t>Totaal beste plaatsingspunten:</t>
  </si>
  <si>
    <t>(dit is een vaste waarde en heeft de hoogste voorrang)</t>
  </si>
  <si>
    <t>Plaatsingspunten 4e wedstrijd:</t>
  </si>
  <si>
    <t>Plaatsingspunten 3e wedstrijd:</t>
  </si>
  <si>
    <t>Plaatsingspunten 2e wedstrijd:</t>
  </si>
  <si>
    <t>Plaatsingspunten 1e wedstrijd:</t>
  </si>
  <si>
    <t>Totaal alle plaatsingspunten:</t>
  </si>
  <si>
    <t>Omschrijving</t>
  </si>
  <si>
    <t>Lokatie</t>
  </si>
  <si>
    <t>Datum</t>
  </si>
  <si>
    <t>1e wedstrijd</t>
  </si>
  <si>
    <t>2e wedstrijd</t>
  </si>
  <si>
    <t>3e wedstrijd</t>
  </si>
  <si>
    <t>4e wedstrijd</t>
  </si>
  <si>
    <t>Selectie wedstrijd</t>
  </si>
  <si>
    <t>Wedstrijd nummer:</t>
  </si>
  <si>
    <t>klasse</t>
  </si>
  <si>
    <t>Ftn</t>
  </si>
  <si>
    <t>Bar.</t>
  </si>
  <si>
    <t>Stijl tijd</t>
  </si>
  <si>
    <t>Plaatsingspunten niet gefinisht</t>
  </si>
  <si>
    <t>Blanko is volgens plaatsing</t>
  </si>
  <si>
    <t>Volgorde ex-aequo regeling:</t>
  </si>
  <si>
    <t>Afvaardiging Regiokampioenschappen</t>
  </si>
  <si>
    <t>Afv. Regio</t>
  </si>
  <si>
    <t>Aanmelden; Afmelden, Blanko is iedereen</t>
  </si>
  <si>
    <t>kl.</t>
  </si>
  <si>
    <t>Sortering fouten</t>
  </si>
  <si>
    <t>LEES ONDERSTAANDE INFO EERST!!</t>
  </si>
  <si>
    <t>ftn1</t>
  </si>
  <si>
    <t>styl1</t>
  </si>
  <si>
    <t>wvr1</t>
  </si>
  <si>
    <t>ftn2</t>
  </si>
  <si>
    <t>styl2</t>
  </si>
  <si>
    <t>wvr2</t>
  </si>
  <si>
    <t>styl1  1e</t>
  </si>
  <si>
    <t>styl2  1e bar.</t>
  </si>
  <si>
    <t>styl1  2e</t>
  </si>
  <si>
    <t>styl1  3e</t>
  </si>
  <si>
    <t>styl2  3e bar.</t>
  </si>
  <si>
    <t>styl1  4e</t>
  </si>
  <si>
    <t>styl2  4e bar.</t>
  </si>
  <si>
    <t>ftn1  1e</t>
  </si>
  <si>
    <t>ftn2  1e</t>
  </si>
  <si>
    <t>ftn1  2e</t>
  </si>
  <si>
    <t>ftn2  2e</t>
  </si>
  <si>
    <t>ftn1  3e</t>
  </si>
  <si>
    <t>ftn2  3e</t>
  </si>
  <si>
    <t>ftn1  4e</t>
  </si>
  <si>
    <t>ftn2  4e</t>
  </si>
  <si>
    <t xml:space="preserve"> 4e tot ftn</t>
  </si>
  <si>
    <t>3e tot ftn</t>
  </si>
  <si>
    <t>2e tot ftn</t>
  </si>
  <si>
    <t>1e tot ftn</t>
  </si>
  <si>
    <t>tijd1</t>
  </si>
  <si>
    <t>tijd2</t>
  </si>
  <si>
    <t>1: fouten barrage</t>
  </si>
  <si>
    <t>styl2  2e bar.</t>
  </si>
  <si>
    <t>5e wedstrijd</t>
  </si>
  <si>
    <t>6e wedstrijd</t>
  </si>
  <si>
    <t>Plaatsingspunten 6e wedstrijd:</t>
  </si>
  <si>
    <t>Plaatsingspunten 5e wedstrijd:</t>
  </si>
  <si>
    <t>ftn1  5e</t>
  </si>
  <si>
    <t>styl1  5e</t>
  </si>
  <si>
    <t>ftn2  5e</t>
  </si>
  <si>
    <t>styl2  5e bar.</t>
  </si>
  <si>
    <t xml:space="preserve"> 5e tot ftn</t>
  </si>
  <si>
    <t>ftn1  6e</t>
  </si>
  <si>
    <t>styl1  6e</t>
  </si>
  <si>
    <t>ftn2  6e</t>
  </si>
  <si>
    <t>styl2  6e bar.</t>
  </si>
  <si>
    <t xml:space="preserve"> 6e tot ftn</t>
  </si>
  <si>
    <t>5e tot ftn</t>
  </si>
  <si>
    <t xml:space="preserve"> </t>
  </si>
  <si>
    <t>A / B</t>
  </si>
  <si>
    <t>C</t>
  </si>
  <si>
    <t>D / E</t>
  </si>
  <si>
    <t>C / D / E</t>
  </si>
  <si>
    <t>Klasse BB verbergen</t>
  </si>
  <si>
    <t>zie dressuur</t>
  </si>
  <si>
    <t>Zie dressuur</t>
  </si>
  <si>
    <t>Nee</t>
  </si>
  <si>
    <t>Discipline:</t>
  </si>
  <si>
    <t>Ruiter / amazone</t>
  </si>
  <si>
    <t>Maximaal aantal strafpunten</t>
  </si>
  <si>
    <t>0.70</t>
  </si>
  <si>
    <t>0.80</t>
  </si>
  <si>
    <t>0.90</t>
  </si>
  <si>
    <t>1.00</t>
  </si>
  <si>
    <t>Klasse 100-130(CDE) samenvoegen</t>
  </si>
  <si>
    <t>1.00 - 1.30</t>
  </si>
  <si>
    <t>0.50</t>
  </si>
  <si>
    <t>0.60</t>
  </si>
  <si>
    <t>1.10</t>
  </si>
  <si>
    <t>1.20</t>
  </si>
  <si>
    <t>1.30</t>
  </si>
  <si>
    <t>Klasse: 0.60 Cat.: A / B</t>
  </si>
  <si>
    <t>Afvaardiging: 2</t>
  </si>
  <si>
    <t>B</t>
  </si>
  <si>
    <t>1e Res.</t>
  </si>
  <si>
    <t>Klasse: 0.70 Cat.: A / B</t>
  </si>
  <si>
    <t>Afvaardiging: 1</t>
  </si>
  <si>
    <t>Klasse: 0.70 Cat.: C</t>
  </si>
  <si>
    <t>Klasse: 0.80 Cat.: D / E</t>
  </si>
  <si>
    <t>Afvaardiging: 3</t>
  </si>
  <si>
    <t>D</t>
  </si>
  <si>
    <t>E</t>
  </si>
  <si>
    <t>Klasse: 0.90 Cat.: D / E</t>
  </si>
  <si>
    <t>A</t>
  </si>
  <si>
    <t>Klasse: 0.50 Cat.: A / B</t>
  </si>
  <si>
    <t>Klasse: 0.80 Cat.: C</t>
  </si>
  <si>
    <t>Klasse: 1.00 Cat.: D / E</t>
  </si>
  <si>
    <t>2e Res.</t>
  </si>
  <si>
    <t>Reserveruiters die niet ingezet worden, krijgen hun inschrijfgeld</t>
  </si>
  <si>
    <t>automatisch weer retour geboekt!</t>
  </si>
  <si>
    <t>Zowel de afgevaardigden als de reserves dienen zich in te schrijven via mijnknhs.nl - plaats Putten, voor sluitingsdata!!.</t>
  </si>
  <si>
    <t>Kring NVF</t>
  </si>
  <si>
    <t>Wezep</t>
  </si>
  <si>
    <t>04 nov 2023</t>
  </si>
  <si>
    <t>Dronten</t>
  </si>
  <si>
    <t>Hierden</t>
  </si>
  <si>
    <t>25 nov 2023</t>
  </si>
  <si>
    <t>05_06 jan 2024</t>
  </si>
  <si>
    <t>971647DM</t>
  </si>
  <si>
    <t>Dotje</t>
  </si>
  <si>
    <t>Klein Maar Dapper, PC.</t>
  </si>
  <si>
    <t>980137OV</t>
  </si>
  <si>
    <t>Old Avenue's Hedwig</t>
  </si>
  <si>
    <t>989347VK</t>
  </si>
  <si>
    <t>Vi Atric van Beek Z</t>
  </si>
  <si>
    <t>Flevoruiters, PC.</t>
  </si>
  <si>
    <t>Noord Veluwe, PC. PSV</t>
  </si>
  <si>
    <t>Schaapskooiruiters, PC. De</t>
  </si>
  <si>
    <t>974727SB</t>
  </si>
  <si>
    <t>Silverstar vd Hazelhof</t>
  </si>
  <si>
    <t>967731JH</t>
  </si>
  <si>
    <t>Jumping Jack</t>
  </si>
  <si>
    <t>Heuvelruiters, PC. De</t>
  </si>
  <si>
    <t>963430SV</t>
  </si>
  <si>
    <t>Silverstar</t>
  </si>
  <si>
    <t>963429SV</t>
  </si>
  <si>
    <t>943643EK</t>
  </si>
  <si>
    <t>Elsje</t>
  </si>
  <si>
    <t>932324BE</t>
  </si>
  <si>
    <t>Bumble</t>
  </si>
  <si>
    <t>Hippisch Oosterwolde, PC.</t>
  </si>
  <si>
    <t>Uit12</t>
  </si>
  <si>
    <t>916904DW</t>
  </si>
  <si>
    <t>De Westerade's Spetter</t>
  </si>
  <si>
    <t>972224BS</t>
  </si>
  <si>
    <t>Blij</t>
  </si>
  <si>
    <t>Bosruiters, PC. De</t>
  </si>
  <si>
    <t>921781RM</t>
  </si>
  <si>
    <t>Rose</t>
  </si>
  <si>
    <t>943366MD</t>
  </si>
  <si>
    <t>Makelele</t>
  </si>
  <si>
    <t>948769RL</t>
  </si>
  <si>
    <t>Roosendaal's Famous</t>
  </si>
  <si>
    <t>WWNA, PC.</t>
  </si>
  <si>
    <t>961956CG</t>
  </si>
  <si>
    <t>Campsterhoven's Leonardo</t>
  </si>
  <si>
    <t>967971CB</t>
  </si>
  <si>
    <t>Coelenhage Milena</t>
  </si>
  <si>
    <t>942519RV</t>
  </si>
  <si>
    <t>Ricardo</t>
  </si>
  <si>
    <t>989774YZ</t>
  </si>
  <si>
    <t>Ysselvliedt's Master Tom</t>
  </si>
  <si>
    <t>956549TS</t>
  </si>
  <si>
    <t>T Hogelands Eljo</t>
  </si>
  <si>
    <t>919002YW</t>
  </si>
  <si>
    <t>Yu- Gi- Oh</t>
  </si>
  <si>
    <t>963095MK</t>
  </si>
  <si>
    <t>Majestic Mattie TC</t>
  </si>
  <si>
    <t>974514KV</t>
  </si>
  <si>
    <t>KSH GUCCI</t>
  </si>
  <si>
    <t>975179LK</t>
  </si>
  <si>
    <t>Lucky</t>
  </si>
  <si>
    <t>Bosrakkers, PC. De</t>
  </si>
  <si>
    <t>943915PJ</t>
  </si>
  <si>
    <t>Wellmoors Black Prince</t>
  </si>
  <si>
    <t>944512JD</t>
  </si>
  <si>
    <t>Jasper</t>
  </si>
  <si>
    <t>Cannenburgh, PC. HV. De</t>
  </si>
  <si>
    <t>919301MK</t>
  </si>
  <si>
    <t>Merry-Lou</t>
  </si>
  <si>
    <t>954222JB</t>
  </si>
  <si>
    <t>Jack</t>
  </si>
  <si>
    <t>982907RS</t>
  </si>
  <si>
    <t>Rebecca van Seldsum</t>
  </si>
  <si>
    <t>Uit11</t>
  </si>
  <si>
    <t>Uit2</t>
  </si>
  <si>
    <t>965653WB</t>
  </si>
  <si>
    <t>Warrior Lad</t>
  </si>
  <si>
    <t>924833SV</t>
  </si>
  <si>
    <t>Suzie</t>
  </si>
  <si>
    <t>950914MG</t>
  </si>
  <si>
    <t>Miss- Dexter</t>
  </si>
  <si>
    <t>972734KB</t>
  </si>
  <si>
    <t>Klinkenberg's Nikita</t>
  </si>
  <si>
    <t>976253FW</t>
  </si>
  <si>
    <t>Flits</t>
  </si>
  <si>
    <t>983243JW</t>
  </si>
  <si>
    <t>Juwanda Z</t>
  </si>
  <si>
    <t>952296GP</t>
  </si>
  <si>
    <t>Greenfield Storm</t>
  </si>
  <si>
    <t>976962BT</t>
  </si>
  <si>
    <t>Benny</t>
  </si>
  <si>
    <t>Lelyruiters, PC.</t>
  </si>
  <si>
    <t>968768ER</t>
  </si>
  <si>
    <t>Evita</t>
  </si>
  <si>
    <t>958576KB</t>
  </si>
  <si>
    <t>Kanaalhoeve's Nan</t>
  </si>
  <si>
    <t>991145CR</t>
  </si>
  <si>
    <t>Creamstar</t>
  </si>
  <si>
    <t>Driehoekruiters, PC. De</t>
  </si>
  <si>
    <t>978929MM</t>
  </si>
  <si>
    <t>Mellaer's New Kid In Town</t>
  </si>
  <si>
    <t>947434KB</t>
  </si>
  <si>
    <t>Kasall van Equi Center</t>
  </si>
  <si>
    <t>973186WA</t>
  </si>
  <si>
    <t>Westpoort's Kellyan</t>
  </si>
  <si>
    <t>940553EZ</t>
  </si>
  <si>
    <t>Elza</t>
  </si>
  <si>
    <t>867930LK</t>
  </si>
  <si>
    <t>Luckie</t>
  </si>
  <si>
    <t>974092OB</t>
  </si>
  <si>
    <t>Oak Forest Sydney</t>
  </si>
  <si>
    <t>Hunneruiters, PC. De</t>
  </si>
  <si>
    <t>950419SV</t>
  </si>
  <si>
    <t>Sydney</t>
  </si>
  <si>
    <t>945962BB</t>
  </si>
  <si>
    <t>O'Dyssee D.J.</t>
  </si>
  <si>
    <t>920094TK</t>
  </si>
  <si>
    <t>The Mister</t>
  </si>
  <si>
    <t>953239PB</t>
  </si>
  <si>
    <t>Pleasure Suthempe</t>
  </si>
  <si>
    <t>959318MA</t>
  </si>
  <si>
    <t>Mambo Nr. 5</t>
  </si>
  <si>
    <t>965018HB</t>
  </si>
  <si>
    <t>Hopstein Diamond</t>
  </si>
  <si>
    <t>956757PK</t>
  </si>
  <si>
    <t>Princess</t>
  </si>
  <si>
    <t>946788BE</t>
  </si>
  <si>
    <t>Buitenstee´s Black Rebel</t>
  </si>
  <si>
    <t>951247PL</t>
  </si>
  <si>
    <t>Pippin's Pride A.T.</t>
  </si>
  <si>
    <t>975542CR</t>
  </si>
  <si>
    <t>Candy</t>
  </si>
  <si>
    <t>907934DC</t>
  </si>
  <si>
    <t>Dempsy Amalia</t>
  </si>
  <si>
    <t>951439MG</t>
  </si>
  <si>
    <t>Messenger van de Koetsiershoeve</t>
  </si>
  <si>
    <t>964092LR</t>
  </si>
  <si>
    <t>Lucia</t>
  </si>
  <si>
    <t>NG</t>
  </si>
  <si>
    <t>989276SB</t>
  </si>
  <si>
    <t>Small-brook's Unknown Legend</t>
  </si>
  <si>
    <t>942410QH</t>
  </si>
  <si>
    <t>Q-Star</t>
  </si>
  <si>
    <t>948362MB</t>
  </si>
  <si>
    <t>Ammo</t>
  </si>
  <si>
    <t>899968AL</t>
  </si>
  <si>
    <t>Arvalon Vivaldi</t>
  </si>
  <si>
    <t>883307OM</t>
  </si>
  <si>
    <t>O-Jip van de Beekerheide</t>
  </si>
  <si>
    <t>918839EK</t>
  </si>
  <si>
    <t>Elexa</t>
  </si>
  <si>
    <t>940086LM</t>
  </si>
  <si>
    <t>Lucie</t>
  </si>
  <si>
    <t>919222CP</t>
  </si>
  <si>
    <t>Cheela</t>
  </si>
  <si>
    <t>919256EB</t>
  </si>
  <si>
    <t>Eleanor Equinex Z</t>
  </si>
  <si>
    <t>Pothoven (po), HS</t>
  </si>
  <si>
    <t>905375KK</t>
  </si>
  <si>
    <t>Little king</t>
  </si>
  <si>
    <t>921288MZ</t>
  </si>
  <si>
    <t>Mica HZH</t>
  </si>
  <si>
    <t>933421GK</t>
  </si>
  <si>
    <t>Gruyter's Bruno Mars</t>
  </si>
  <si>
    <t>895361ZT</t>
  </si>
  <si>
    <t>Zepp</t>
  </si>
  <si>
    <t>907011QR</t>
  </si>
  <si>
    <t>Quinn De L'equille</t>
  </si>
  <si>
    <t>904487EB</t>
  </si>
  <si>
    <t>Esgravin</t>
  </si>
  <si>
    <t>899629PK</t>
  </si>
  <si>
    <t>Prodise`s Varro</t>
  </si>
  <si>
    <t>939504IT</t>
  </si>
  <si>
    <t>Idaia Hp</t>
  </si>
  <si>
    <t>Elize Begeman</t>
  </si>
  <si>
    <t>0.50 -B</t>
  </si>
  <si>
    <t>Fleur Hartog</t>
  </si>
  <si>
    <t>Sanna Vos</t>
  </si>
  <si>
    <t>0.50 -A</t>
  </si>
  <si>
    <t>Amy Vos</t>
  </si>
  <si>
    <t>Tessa Koetsier</t>
  </si>
  <si>
    <t>Sterre van Eekelen</t>
  </si>
  <si>
    <t>Nova-Lynn Veenendaal</t>
  </si>
  <si>
    <t>Julie van der Meer</t>
  </si>
  <si>
    <t>Lynn Westra</t>
  </si>
  <si>
    <t>0.60 -B</t>
  </si>
  <si>
    <t>Julina Scheltinga</t>
  </si>
  <si>
    <t>0.60 -A</t>
  </si>
  <si>
    <t>Liza Massier</t>
  </si>
  <si>
    <t>Madelon Stegeman</t>
  </si>
  <si>
    <t>0.70 -C</t>
  </si>
  <si>
    <t>Marlissa de Gunst</t>
  </si>
  <si>
    <t>Femke van den Broek</t>
  </si>
  <si>
    <t>Amber Wastenecker</t>
  </si>
  <si>
    <t>Ilse Visser</t>
  </si>
  <si>
    <t>Ella de Koning</t>
  </si>
  <si>
    <t>Milly Vos</t>
  </si>
  <si>
    <t>Anne Kelderman</t>
  </si>
  <si>
    <t>Jasmijn de Jong</t>
  </si>
  <si>
    <t>Lotte Driessen</t>
  </si>
  <si>
    <t>Annelivia Kuijpers</t>
  </si>
  <si>
    <t>Liv van Londen</t>
  </si>
  <si>
    <t>Eva Boeve</t>
  </si>
  <si>
    <t>Anwen Zoet</t>
  </si>
  <si>
    <t>Floortje Demmers</t>
  </si>
  <si>
    <t>0.80 -D</t>
  </si>
  <si>
    <t>Naomi Wastenecker</t>
  </si>
  <si>
    <t>0.80 -E</t>
  </si>
  <si>
    <t>Liandrie Peek</t>
  </si>
  <si>
    <t>Saydi Tolhuijsen</t>
  </si>
  <si>
    <t>Aniek Rigter</t>
  </si>
  <si>
    <t>Elenay Gungor</t>
  </si>
  <si>
    <t>Alisa Van Bommel</t>
  </si>
  <si>
    <t>Noor Vennik</t>
  </si>
  <si>
    <t>Zoë Boeve</t>
  </si>
  <si>
    <t>Anne Regterschot</t>
  </si>
  <si>
    <t>Ilse Mol</t>
  </si>
  <si>
    <t>Robby van Bregt</t>
  </si>
  <si>
    <t>Lotte van Aarle</t>
  </si>
  <si>
    <t>Sophie Berkhoff</t>
  </si>
  <si>
    <t>Lisa van Zeeburg</t>
  </si>
  <si>
    <t>Merinthe Knaap</t>
  </si>
  <si>
    <t>Bente Becker</t>
  </si>
  <si>
    <t>0.70 -B</t>
  </si>
  <si>
    <t>Sterre de Koning</t>
  </si>
  <si>
    <t>0.80 -C</t>
  </si>
  <si>
    <t>Maud Bultman</t>
  </si>
  <si>
    <t>Anouk Alberts</t>
  </si>
  <si>
    <t>0.90 -C</t>
  </si>
  <si>
    <t>Lynn van den Brink</t>
  </si>
  <si>
    <t>0.90 -D</t>
  </si>
  <si>
    <t>Gustina Karssen</t>
  </si>
  <si>
    <t>Noah Elshof</t>
  </si>
  <si>
    <t>Maud Leeuwis</t>
  </si>
  <si>
    <t>0.90 -E</t>
  </si>
  <si>
    <t>Lieke ten Cate</t>
  </si>
  <si>
    <t>Annika de Groot</t>
  </si>
  <si>
    <t>Silke Van Riel</t>
  </si>
  <si>
    <t>Jelijne Hekkert</t>
  </si>
  <si>
    <t>Nami van Londen</t>
  </si>
  <si>
    <t>Kara Meijer</t>
  </si>
  <si>
    <t>Yael Kooiker</t>
  </si>
  <si>
    <t>1.00 -E</t>
  </si>
  <si>
    <t>1.00 -D</t>
  </si>
  <si>
    <t>Karianne van den Berg</t>
  </si>
  <si>
    <t>Meis Ziengs</t>
  </si>
  <si>
    <t>Kyra Klopman</t>
  </si>
  <si>
    <t>1.10 -D</t>
  </si>
  <si>
    <t>Eva Twisk</t>
  </si>
  <si>
    <t>Tamar Blonk</t>
  </si>
  <si>
    <t>1.10 -E</t>
  </si>
  <si>
    <t>1.20 -D</t>
  </si>
  <si>
    <t>980493SJ</t>
  </si>
  <si>
    <t>Molenaars Black Star</t>
  </si>
  <si>
    <t>Trippelaartjes, PC. De</t>
  </si>
  <si>
    <t>Vrijw</t>
  </si>
  <si>
    <t>955835DV</t>
  </si>
  <si>
    <t>Derrylough Silva</t>
  </si>
  <si>
    <t>972028RB</t>
  </si>
  <si>
    <t>Romy</t>
  </si>
  <si>
    <t>980491QJ</t>
  </si>
  <si>
    <t>Molenaars Bliksem</t>
  </si>
  <si>
    <t>920705SG</t>
  </si>
  <si>
    <t>Satie De L'eguille</t>
  </si>
  <si>
    <t>Zeewolder Ruiters, PC. De</t>
  </si>
  <si>
    <t>986071MJ</t>
  </si>
  <si>
    <t>Molenaars Catootje</t>
  </si>
  <si>
    <t>919165AW</t>
  </si>
  <si>
    <t>Altrido Goldy's Lars</t>
  </si>
  <si>
    <t>Uit10</t>
  </si>
  <si>
    <t>988226MH</t>
  </si>
  <si>
    <t>Moonlight kiss VDH</t>
  </si>
  <si>
    <t>965652BC</t>
  </si>
  <si>
    <t>Jurre MC</t>
  </si>
  <si>
    <t>Horsthoekruiters, PC. De</t>
  </si>
  <si>
    <t>950480HH</t>
  </si>
  <si>
    <t>Heihoeve's Berlin VDH</t>
  </si>
  <si>
    <t>919300AW</t>
  </si>
  <si>
    <t>Amber</t>
  </si>
  <si>
    <t>885446IV</t>
  </si>
  <si>
    <t>Idool van het Rozendaelhof</t>
  </si>
  <si>
    <t>Fleur Joustra</t>
  </si>
  <si>
    <t>Seviève Uittenbogert</t>
  </si>
  <si>
    <t>Elise Brands</t>
  </si>
  <si>
    <t>Siem Joustra</t>
  </si>
  <si>
    <t>Maud Joustra</t>
  </si>
  <si>
    <t>Philine Kostelijk</t>
  </si>
  <si>
    <t>Nathalie van Wijhe</t>
  </si>
  <si>
    <t>Emma Vierhuis</t>
  </si>
  <si>
    <t>Florien Geerlig</t>
  </si>
  <si>
    <t>Stacey van der Haar</t>
  </si>
  <si>
    <t>Manuela Counotte</t>
  </si>
  <si>
    <t>Ellen de Vet</t>
  </si>
  <si>
    <t xml:space="preserve">Dubbele combinaties </t>
  </si>
  <si>
    <t>Flexibel 100</t>
  </si>
  <si>
    <t>Flexibel 60</t>
  </si>
  <si>
    <t>Flexibel 90</t>
  </si>
  <si>
    <t>994935SU</t>
  </si>
  <si>
    <t>Sjors</t>
  </si>
  <si>
    <t>Hannah van de Blankenvoort</t>
  </si>
  <si>
    <t>996931SB</t>
  </si>
  <si>
    <t>Spoekedammetjes Jamie Lee</t>
  </si>
  <si>
    <t>Kringkampioen</t>
  </si>
  <si>
    <t>Jolly Jumper</t>
  </si>
  <si>
    <t>Klein Maar Dapper, PC</t>
  </si>
  <si>
    <t>nee</t>
  </si>
  <si>
    <t>Flexibel 80</t>
  </si>
  <si>
    <t>Kring kampioen</t>
  </si>
  <si>
    <t>Uit</t>
  </si>
  <si>
    <t>Afvaardiging: 8</t>
  </si>
  <si>
    <t>Afvaardiging: 9</t>
  </si>
  <si>
    <t>3e Res.</t>
  </si>
  <si>
    <t>Klasse: 0.90 Cat.: C</t>
  </si>
  <si>
    <t>Afvaardiging: 7</t>
  </si>
  <si>
    <t>Klasse: 1.00 Cat.: C</t>
  </si>
  <si>
    <t>Klasse: 1.10 Cat.: D / E</t>
  </si>
  <si>
    <t>Klasse: 1.20 Cat.: D / E</t>
  </si>
  <si>
    <t>Klasse: 1.30 Cat.: D /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</si>
</sst>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22"/>
      <color indexed="57"/>
      <name val="Arial"/>
      <family val="2"/>
    </font>
    <font>
      <b/>
      <sz val="22"/>
      <color indexed="10"/>
      <name val="Arial"/>
      <family val="2"/>
    </font>
    <font>
      <sz val="10"/>
      <color rgb="FF000000"/>
      <name val="Arial"/>
      <family val="2"/>
    </font>
    <font>
      <sz val="10"/>
      <color rgb="FF363636"/>
      <name val="Arial"/>
      <family val="2"/>
    </font>
    <font>
      <b/>
      <sz val="22"/>
      <color rgb="FFFF000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Protection="1">
      <protection locked="0"/>
    </xf>
    <xf numFmtId="0" fontId="0" fillId="2" borderId="3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 applyProtection="1">
      <alignment horizontal="right" vertical="top"/>
      <protection locked="0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2" fontId="0" fillId="2" borderId="1" xfId="0" applyNumberFormat="1" applyFill="1" applyBorder="1" applyAlignment="1">
      <alignment wrapText="1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1" fillId="0" borderId="2" xfId="0" applyFont="1" applyBorder="1"/>
    <xf numFmtId="0" fontId="0" fillId="0" borderId="1" xfId="0" applyBorder="1"/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2" fontId="0" fillId="0" borderId="0" xfId="0" applyNumberFormat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9" xfId="0" applyFill="1" applyBorder="1"/>
    <xf numFmtId="164" fontId="0" fillId="3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164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4" borderId="1" xfId="0" applyNumberFormat="1" applyFill="1" applyBorder="1" applyProtection="1">
      <protection locked="0"/>
    </xf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164" fontId="1" fillId="2" borderId="1" xfId="0" applyNumberFormat="1" applyFont="1" applyFill="1" applyBorder="1"/>
    <xf numFmtId="2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8" xfId="0" applyFill="1" applyBorder="1"/>
    <xf numFmtId="0" fontId="0" fillId="3" borderId="8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8" xfId="0" applyNumberFormat="1" applyFont="1" applyFill="1" applyBorder="1"/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/>
    <xf numFmtId="0" fontId="2" fillId="0" borderId="4" xfId="0" applyFont="1" applyBorder="1" applyAlignment="1">
      <alignment horizontal="left" vertical="center"/>
    </xf>
    <xf numFmtId="0" fontId="7" fillId="0" borderId="0" xfId="0" applyFont="1"/>
    <xf numFmtId="49" fontId="0" fillId="0" borderId="0" xfId="0" applyNumberFormat="1" applyProtection="1">
      <protection locked="0"/>
    </xf>
    <xf numFmtId="49" fontId="0" fillId="2" borderId="1" xfId="0" applyNumberFormat="1" applyFill="1" applyBorder="1"/>
    <xf numFmtId="49" fontId="2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1" fillId="3" borderId="1" xfId="0" applyFont="1" applyFill="1" applyBorder="1" applyProtection="1">
      <protection locked="0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8" xfId="0" applyNumberFormat="1" applyFont="1" applyFill="1" applyBorder="1" applyAlignment="1" applyProtection="1">
      <alignment horizontal="left"/>
      <protection locked="0"/>
    </xf>
    <xf numFmtId="49" fontId="1" fillId="4" borderId="7" xfId="0" applyNumberFormat="1" applyFont="1" applyFill="1" applyBorder="1" applyAlignment="1">
      <alignment horizontal="left"/>
    </xf>
    <xf numFmtId="49" fontId="1" fillId="4" borderId="6" xfId="0" applyNumberFormat="1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14" xfId="0" applyFont="1" applyBorder="1" applyAlignment="1">
      <alignment horizontal="right" vertical="center"/>
    </xf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49" fontId="1" fillId="4" borderId="7" xfId="0" applyNumberFormat="1" applyFon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/>
      <protection locked="0"/>
    </xf>
    <xf numFmtId="49" fontId="1" fillId="4" borderId="8" xfId="0" applyNumberFormat="1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0529" name="Button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01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50530" name="Button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01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50531" name="Button 3" hidden="1">
              <a:extLst>
                <a:ext uri="{63B3BB69-23CF-44E3-9099-C40C66FF867C}">
                  <a14:compatExt spid="_x0000_s150531"/>
                </a:ext>
                <a:ext uri="{FF2B5EF4-FFF2-40B4-BE49-F238E27FC236}">
                  <a16:creationId xmlns:a16="http://schemas.microsoft.com/office/drawing/2014/main" id="{00000000-0008-0000-0100-00000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2" name="Button 4" hidden="1">
              <a:extLst>
                <a:ext uri="{63B3BB69-23CF-44E3-9099-C40C66FF867C}">
                  <a14:compatExt spid="_x0000_s150532"/>
                </a:ext>
                <a:ext uri="{FF2B5EF4-FFF2-40B4-BE49-F238E27FC236}">
                  <a16:creationId xmlns:a16="http://schemas.microsoft.com/office/drawing/2014/main" id="{00000000-0008-0000-0100-00000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0533" name="Button 5" hidden="1">
              <a:extLst>
                <a:ext uri="{63B3BB69-23CF-44E3-9099-C40C66FF867C}">
                  <a14:compatExt spid="_x0000_s150533"/>
                </a:ext>
                <a:ext uri="{FF2B5EF4-FFF2-40B4-BE49-F238E27FC236}">
                  <a16:creationId xmlns:a16="http://schemas.microsoft.com/office/drawing/2014/main" id="{00000000-0008-0000-0100-00000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0534" name="Button 6" hidden="1">
              <a:extLst>
                <a:ext uri="{63B3BB69-23CF-44E3-9099-C40C66FF867C}">
                  <a14:compatExt spid="_x0000_s150534"/>
                </a:ext>
                <a:ext uri="{FF2B5EF4-FFF2-40B4-BE49-F238E27FC236}">
                  <a16:creationId xmlns:a16="http://schemas.microsoft.com/office/drawing/2014/main" id="{00000000-0008-0000-0100-000006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0535" name="Button 7" hidden="1">
              <a:extLst>
                <a:ext uri="{63B3BB69-23CF-44E3-9099-C40C66FF867C}">
                  <a14:compatExt spid="_x0000_s150535"/>
                </a:ext>
                <a:ext uri="{FF2B5EF4-FFF2-40B4-BE49-F238E27FC236}">
                  <a16:creationId xmlns:a16="http://schemas.microsoft.com/office/drawing/2014/main" id="{00000000-0008-0000-0100-00000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0536" name="Button 8" hidden="1">
              <a:extLst>
                <a:ext uri="{63B3BB69-23CF-44E3-9099-C40C66FF867C}">
                  <a14:compatExt spid="_x0000_s150536"/>
                </a:ext>
                <a:ext uri="{FF2B5EF4-FFF2-40B4-BE49-F238E27FC236}">
                  <a16:creationId xmlns:a16="http://schemas.microsoft.com/office/drawing/2014/main" id="{00000000-0008-0000-0100-000008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7" name="Button 9" hidden="1">
              <a:extLst>
                <a:ext uri="{63B3BB69-23CF-44E3-9099-C40C66FF867C}">
                  <a14:compatExt spid="_x0000_s150537"/>
                </a:ext>
                <a:ext uri="{FF2B5EF4-FFF2-40B4-BE49-F238E27FC236}">
                  <a16:creationId xmlns:a16="http://schemas.microsoft.com/office/drawing/2014/main" id="{00000000-0008-0000-0100-000009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0538" name="Button 10" hidden="1">
              <a:extLst>
                <a:ext uri="{63B3BB69-23CF-44E3-9099-C40C66FF867C}">
                  <a14:compatExt spid="_x0000_s150538"/>
                </a:ext>
                <a:ext uri="{FF2B5EF4-FFF2-40B4-BE49-F238E27FC236}">
                  <a16:creationId xmlns:a16="http://schemas.microsoft.com/office/drawing/2014/main" id="{00000000-0008-0000-0100-00000A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0539" name="Button 11" hidden="1">
              <a:extLst>
                <a:ext uri="{63B3BB69-23CF-44E3-9099-C40C66FF867C}">
                  <a14:compatExt spid="_x0000_s150539"/>
                </a:ext>
                <a:ext uri="{FF2B5EF4-FFF2-40B4-BE49-F238E27FC236}">
                  <a16:creationId xmlns:a16="http://schemas.microsoft.com/office/drawing/2014/main" id="{00000000-0008-0000-0100-00000B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0540" name="Button 12" hidden="1">
              <a:extLst>
                <a:ext uri="{63B3BB69-23CF-44E3-9099-C40C66FF867C}">
                  <a14:compatExt spid="_x0000_s150540"/>
                </a:ext>
                <a:ext uri="{FF2B5EF4-FFF2-40B4-BE49-F238E27FC236}">
                  <a16:creationId xmlns:a16="http://schemas.microsoft.com/office/drawing/2014/main" id="{00000000-0008-0000-0100-00000C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50541" name="Button 13" hidden="1">
              <a:extLst>
                <a:ext uri="{63B3BB69-23CF-44E3-9099-C40C66FF867C}">
                  <a14:compatExt spid="_x0000_s150541"/>
                </a:ext>
                <a:ext uri="{FF2B5EF4-FFF2-40B4-BE49-F238E27FC236}">
                  <a16:creationId xmlns:a16="http://schemas.microsoft.com/office/drawing/2014/main" id="{00000000-0008-0000-0100-00000D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42" name="Button 14" hidden="1">
              <a:extLst>
                <a:ext uri="{63B3BB69-23CF-44E3-9099-C40C66FF867C}">
                  <a14:compatExt spid="_x0000_s150542"/>
                </a:ext>
                <a:ext uri="{FF2B5EF4-FFF2-40B4-BE49-F238E27FC236}">
                  <a16:creationId xmlns:a16="http://schemas.microsoft.com/office/drawing/2014/main" id="{00000000-0008-0000-0100-00000E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50560" name="Button 32" hidden="1">
              <a:extLst>
                <a:ext uri="{63B3BB69-23CF-44E3-9099-C40C66FF867C}">
                  <a14:compatExt spid="_x0000_s150560"/>
                </a:ext>
                <a:ext uri="{FF2B5EF4-FFF2-40B4-BE49-F238E27FC236}">
                  <a16:creationId xmlns:a16="http://schemas.microsoft.com/office/drawing/2014/main" id="{00000000-0008-0000-0100-000020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50562" name="Button 34" hidden="1">
              <a:extLst>
                <a:ext uri="{63B3BB69-23CF-44E3-9099-C40C66FF867C}">
                  <a14:compatExt spid="_x0000_s150562"/>
                </a:ext>
                <a:ext uri="{FF2B5EF4-FFF2-40B4-BE49-F238E27FC236}">
                  <a16:creationId xmlns:a16="http://schemas.microsoft.com/office/drawing/2014/main" id="{00000000-0008-0000-0100-00002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50563" name="Button 35" hidden="1">
              <a:extLst>
                <a:ext uri="{63B3BB69-23CF-44E3-9099-C40C66FF867C}">
                  <a14:compatExt spid="_x0000_s150563"/>
                </a:ext>
                <a:ext uri="{FF2B5EF4-FFF2-40B4-BE49-F238E27FC236}">
                  <a16:creationId xmlns:a16="http://schemas.microsoft.com/office/drawing/2014/main" id="{00000000-0008-0000-0100-00002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50564" name="Button 36" hidden="1">
              <a:extLst>
                <a:ext uri="{63B3BB69-23CF-44E3-9099-C40C66FF867C}">
                  <a14:compatExt spid="_x0000_s150564"/>
                </a:ext>
                <a:ext uri="{FF2B5EF4-FFF2-40B4-BE49-F238E27FC236}">
                  <a16:creationId xmlns:a16="http://schemas.microsoft.com/office/drawing/2014/main" id="{00000000-0008-0000-0100-00002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50565" name="Button 37" hidden="1">
              <a:extLst>
                <a:ext uri="{63B3BB69-23CF-44E3-9099-C40C66FF867C}">
                  <a14:compatExt spid="_x0000_s150565"/>
                </a:ext>
                <a:ext uri="{FF2B5EF4-FFF2-40B4-BE49-F238E27FC236}">
                  <a16:creationId xmlns:a16="http://schemas.microsoft.com/office/drawing/2014/main" id="{00000000-0008-0000-0100-00002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50567" name="Button 39" hidden="1">
              <a:extLst>
                <a:ext uri="{63B3BB69-23CF-44E3-9099-C40C66FF867C}">
                  <a14:compatExt spid="_x0000_s150567"/>
                </a:ext>
                <a:ext uri="{FF2B5EF4-FFF2-40B4-BE49-F238E27FC236}">
                  <a16:creationId xmlns:a16="http://schemas.microsoft.com/office/drawing/2014/main" id="{00000000-0008-0000-0100-00002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7697" name="Button 1" hidden="1">
              <a:extLst>
                <a:ext uri="{63B3BB69-23CF-44E3-9099-C40C66FF867C}">
                  <a14:compatExt spid="_x0000_s157697"/>
                </a:ext>
                <a:ext uri="{FF2B5EF4-FFF2-40B4-BE49-F238E27FC236}">
                  <a16:creationId xmlns:a16="http://schemas.microsoft.com/office/drawing/2014/main" id="{00000000-0008-0000-0A00-00000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7698" name="Button 2" hidden="1">
              <a:extLst>
                <a:ext uri="{63B3BB69-23CF-44E3-9099-C40C66FF867C}">
                  <a14:compatExt spid="_x0000_s157698"/>
                </a:ext>
                <a:ext uri="{FF2B5EF4-FFF2-40B4-BE49-F238E27FC236}">
                  <a16:creationId xmlns:a16="http://schemas.microsoft.com/office/drawing/2014/main" id="{00000000-0008-0000-0A00-000002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7699" name="Button 3" hidden="1">
              <a:extLst>
                <a:ext uri="{63B3BB69-23CF-44E3-9099-C40C66FF867C}">
                  <a14:compatExt spid="_x0000_s157699"/>
                </a:ext>
                <a:ext uri="{FF2B5EF4-FFF2-40B4-BE49-F238E27FC236}">
                  <a16:creationId xmlns:a16="http://schemas.microsoft.com/office/drawing/2014/main" id="{00000000-0008-0000-0A00-000003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0" name="Button 4" hidden="1">
              <a:extLst>
                <a:ext uri="{63B3BB69-23CF-44E3-9099-C40C66FF867C}">
                  <a14:compatExt spid="_x0000_s157700"/>
                </a:ext>
                <a:ext uri="{FF2B5EF4-FFF2-40B4-BE49-F238E27FC236}">
                  <a16:creationId xmlns:a16="http://schemas.microsoft.com/office/drawing/2014/main" id="{00000000-0008-0000-0A00-000004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7701" name="Button 5" hidden="1">
              <a:extLst>
                <a:ext uri="{63B3BB69-23CF-44E3-9099-C40C66FF867C}">
                  <a14:compatExt spid="_x0000_s157701"/>
                </a:ext>
                <a:ext uri="{FF2B5EF4-FFF2-40B4-BE49-F238E27FC236}">
                  <a16:creationId xmlns:a16="http://schemas.microsoft.com/office/drawing/2014/main" id="{00000000-0008-0000-0A00-000005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7702" name="Button 6" hidden="1">
              <a:extLst>
                <a:ext uri="{63B3BB69-23CF-44E3-9099-C40C66FF867C}">
                  <a14:compatExt spid="_x0000_s157702"/>
                </a:ext>
                <a:ext uri="{FF2B5EF4-FFF2-40B4-BE49-F238E27FC236}">
                  <a16:creationId xmlns:a16="http://schemas.microsoft.com/office/drawing/2014/main" id="{00000000-0008-0000-0A00-000006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7703" name="Button 7" hidden="1">
              <a:extLst>
                <a:ext uri="{63B3BB69-23CF-44E3-9099-C40C66FF867C}">
                  <a14:compatExt spid="_x0000_s157703"/>
                </a:ext>
                <a:ext uri="{FF2B5EF4-FFF2-40B4-BE49-F238E27FC236}">
                  <a16:creationId xmlns:a16="http://schemas.microsoft.com/office/drawing/2014/main" id="{00000000-0008-0000-0A00-000007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7704" name="Button 8" hidden="1">
              <a:extLst>
                <a:ext uri="{63B3BB69-23CF-44E3-9099-C40C66FF867C}">
                  <a14:compatExt spid="_x0000_s157704"/>
                </a:ext>
                <a:ext uri="{FF2B5EF4-FFF2-40B4-BE49-F238E27FC236}">
                  <a16:creationId xmlns:a16="http://schemas.microsoft.com/office/drawing/2014/main" id="{00000000-0008-0000-0A00-000008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5" name="Button 9" hidden="1">
              <a:extLst>
                <a:ext uri="{63B3BB69-23CF-44E3-9099-C40C66FF867C}">
                  <a14:compatExt spid="_x0000_s157705"/>
                </a:ext>
                <a:ext uri="{FF2B5EF4-FFF2-40B4-BE49-F238E27FC236}">
                  <a16:creationId xmlns:a16="http://schemas.microsoft.com/office/drawing/2014/main" id="{00000000-0008-0000-0A00-000009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7706" name="Button 10" hidden="1">
              <a:extLst>
                <a:ext uri="{63B3BB69-23CF-44E3-9099-C40C66FF867C}">
                  <a14:compatExt spid="_x0000_s157706"/>
                </a:ext>
                <a:ext uri="{FF2B5EF4-FFF2-40B4-BE49-F238E27FC236}">
                  <a16:creationId xmlns:a16="http://schemas.microsoft.com/office/drawing/2014/main" id="{00000000-0008-0000-0A00-00000A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7707" name="Button 11" hidden="1">
              <a:extLst>
                <a:ext uri="{63B3BB69-23CF-44E3-9099-C40C66FF867C}">
                  <a14:compatExt spid="_x0000_s157707"/>
                </a:ext>
                <a:ext uri="{FF2B5EF4-FFF2-40B4-BE49-F238E27FC236}">
                  <a16:creationId xmlns:a16="http://schemas.microsoft.com/office/drawing/2014/main" id="{00000000-0008-0000-0A00-00000B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7708" name="Button 12" hidden="1">
              <a:extLst>
                <a:ext uri="{63B3BB69-23CF-44E3-9099-C40C66FF867C}">
                  <a14:compatExt spid="_x0000_s157708"/>
                </a:ext>
                <a:ext uri="{FF2B5EF4-FFF2-40B4-BE49-F238E27FC236}">
                  <a16:creationId xmlns:a16="http://schemas.microsoft.com/office/drawing/2014/main" id="{00000000-0008-0000-0A00-00000C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7709" name="Button 13" hidden="1">
              <a:extLst>
                <a:ext uri="{63B3BB69-23CF-44E3-9099-C40C66FF867C}">
                  <a14:compatExt spid="_x0000_s157709"/>
                </a:ext>
                <a:ext uri="{FF2B5EF4-FFF2-40B4-BE49-F238E27FC236}">
                  <a16:creationId xmlns:a16="http://schemas.microsoft.com/office/drawing/2014/main" id="{00000000-0008-0000-0A00-00000D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7710" name="Button 14" hidden="1">
              <a:extLst>
                <a:ext uri="{63B3BB69-23CF-44E3-9099-C40C66FF867C}">
                  <a14:compatExt spid="_x0000_s157710"/>
                </a:ext>
                <a:ext uri="{FF2B5EF4-FFF2-40B4-BE49-F238E27FC236}">
                  <a16:creationId xmlns:a16="http://schemas.microsoft.com/office/drawing/2014/main" id="{00000000-0008-0000-0A00-00000E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1" name="Button 15" hidden="1">
              <a:extLst>
                <a:ext uri="{63B3BB69-23CF-44E3-9099-C40C66FF867C}">
                  <a14:compatExt spid="_x0000_s157711"/>
                </a:ext>
                <a:ext uri="{FF2B5EF4-FFF2-40B4-BE49-F238E27FC236}">
                  <a16:creationId xmlns:a16="http://schemas.microsoft.com/office/drawing/2014/main" id="{00000000-0008-0000-0A00-00000F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7712" name="Button 16" hidden="1">
              <a:extLst>
                <a:ext uri="{63B3BB69-23CF-44E3-9099-C40C66FF867C}">
                  <a14:compatExt spid="_x0000_s157712"/>
                </a:ext>
                <a:ext uri="{FF2B5EF4-FFF2-40B4-BE49-F238E27FC236}">
                  <a16:creationId xmlns:a16="http://schemas.microsoft.com/office/drawing/2014/main" id="{00000000-0008-0000-0A00-000010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7713" name="Button 17" hidden="1">
              <a:extLst>
                <a:ext uri="{63B3BB69-23CF-44E3-9099-C40C66FF867C}">
                  <a14:compatExt spid="_x0000_s157713"/>
                </a:ext>
                <a:ext uri="{FF2B5EF4-FFF2-40B4-BE49-F238E27FC236}">
                  <a16:creationId xmlns:a16="http://schemas.microsoft.com/office/drawing/2014/main" id="{00000000-0008-0000-0A00-00001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7714" name="Button 18" hidden="1">
              <a:extLst>
                <a:ext uri="{63B3BB69-23CF-44E3-9099-C40C66FF867C}">
                  <a14:compatExt spid="_x0000_s157714"/>
                </a:ext>
                <a:ext uri="{FF2B5EF4-FFF2-40B4-BE49-F238E27FC236}">
                  <a16:creationId xmlns:a16="http://schemas.microsoft.com/office/drawing/2014/main" id="{00000000-0008-0000-0A00-000012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7715" name="Button 19" hidden="1">
              <a:extLst>
                <a:ext uri="{63B3BB69-23CF-44E3-9099-C40C66FF867C}">
                  <a14:compatExt spid="_x0000_s157715"/>
                </a:ext>
                <a:ext uri="{FF2B5EF4-FFF2-40B4-BE49-F238E27FC236}">
                  <a16:creationId xmlns:a16="http://schemas.microsoft.com/office/drawing/2014/main" id="{00000000-0008-0000-0A00-000013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6" name="Button 20" hidden="1">
              <a:extLst>
                <a:ext uri="{63B3BB69-23CF-44E3-9099-C40C66FF867C}">
                  <a14:compatExt spid="_x0000_s157716"/>
                </a:ext>
                <a:ext uri="{FF2B5EF4-FFF2-40B4-BE49-F238E27FC236}">
                  <a16:creationId xmlns:a16="http://schemas.microsoft.com/office/drawing/2014/main" id="{00000000-0008-0000-0A00-000014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6913" name="Button 1" hidden="1">
              <a:extLst>
                <a:ext uri="{63B3BB69-23CF-44E3-9099-C40C66FF867C}">
                  <a14:compatExt spid="_x0000_s166913"/>
                </a:ext>
                <a:ext uri="{FF2B5EF4-FFF2-40B4-BE49-F238E27FC236}">
                  <a16:creationId xmlns:a16="http://schemas.microsoft.com/office/drawing/2014/main" id="{00000000-0008-0000-0B00-000001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6914" name="Button 2" hidden="1">
              <a:extLst>
                <a:ext uri="{63B3BB69-23CF-44E3-9099-C40C66FF867C}">
                  <a14:compatExt spid="_x0000_s166914"/>
                </a:ext>
                <a:ext uri="{FF2B5EF4-FFF2-40B4-BE49-F238E27FC236}">
                  <a16:creationId xmlns:a16="http://schemas.microsoft.com/office/drawing/2014/main" id="{00000000-0008-0000-0B00-00000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6915" name="Button 3" hidden="1">
              <a:extLst>
                <a:ext uri="{63B3BB69-23CF-44E3-9099-C40C66FF867C}">
                  <a14:compatExt spid="_x0000_s166915"/>
                </a:ext>
                <a:ext uri="{FF2B5EF4-FFF2-40B4-BE49-F238E27FC236}">
                  <a16:creationId xmlns:a16="http://schemas.microsoft.com/office/drawing/2014/main" id="{00000000-0008-0000-0B00-00000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16" name="Button 4" hidden="1">
              <a:extLst>
                <a:ext uri="{63B3BB69-23CF-44E3-9099-C40C66FF867C}">
                  <a14:compatExt spid="_x0000_s166916"/>
                </a:ext>
                <a:ext uri="{FF2B5EF4-FFF2-40B4-BE49-F238E27FC236}">
                  <a16:creationId xmlns:a16="http://schemas.microsoft.com/office/drawing/2014/main" id="{00000000-0008-0000-0B00-000004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6917" name="Button 5" hidden="1">
              <a:extLst>
                <a:ext uri="{63B3BB69-23CF-44E3-9099-C40C66FF867C}">
                  <a14:compatExt spid="_x0000_s166917"/>
                </a:ext>
                <a:ext uri="{FF2B5EF4-FFF2-40B4-BE49-F238E27FC236}">
                  <a16:creationId xmlns:a16="http://schemas.microsoft.com/office/drawing/2014/main" id="{00000000-0008-0000-0B00-000005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6918" name="Button 6" hidden="1">
              <a:extLst>
                <a:ext uri="{63B3BB69-23CF-44E3-9099-C40C66FF867C}">
                  <a14:compatExt spid="_x0000_s166918"/>
                </a:ext>
                <a:ext uri="{FF2B5EF4-FFF2-40B4-BE49-F238E27FC236}">
                  <a16:creationId xmlns:a16="http://schemas.microsoft.com/office/drawing/2014/main" id="{00000000-0008-0000-0B00-000006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6919" name="Button 7" hidden="1">
              <a:extLst>
                <a:ext uri="{63B3BB69-23CF-44E3-9099-C40C66FF867C}">
                  <a14:compatExt spid="_x0000_s166919"/>
                </a:ext>
                <a:ext uri="{FF2B5EF4-FFF2-40B4-BE49-F238E27FC236}">
                  <a16:creationId xmlns:a16="http://schemas.microsoft.com/office/drawing/2014/main" id="{00000000-0008-0000-0B00-000007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6920" name="Button 8" hidden="1">
              <a:extLst>
                <a:ext uri="{63B3BB69-23CF-44E3-9099-C40C66FF867C}">
                  <a14:compatExt spid="_x0000_s166920"/>
                </a:ext>
                <a:ext uri="{FF2B5EF4-FFF2-40B4-BE49-F238E27FC236}">
                  <a16:creationId xmlns:a16="http://schemas.microsoft.com/office/drawing/2014/main" id="{00000000-0008-0000-0B00-000008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21" name="Button 9" hidden="1">
              <a:extLst>
                <a:ext uri="{63B3BB69-23CF-44E3-9099-C40C66FF867C}">
                  <a14:compatExt spid="_x0000_s166921"/>
                </a:ext>
                <a:ext uri="{FF2B5EF4-FFF2-40B4-BE49-F238E27FC236}">
                  <a16:creationId xmlns:a16="http://schemas.microsoft.com/office/drawing/2014/main" id="{00000000-0008-0000-0B00-000009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6922" name="Button 10" hidden="1">
              <a:extLst>
                <a:ext uri="{63B3BB69-23CF-44E3-9099-C40C66FF867C}">
                  <a14:compatExt spid="_x0000_s166922"/>
                </a:ext>
                <a:ext uri="{FF2B5EF4-FFF2-40B4-BE49-F238E27FC236}">
                  <a16:creationId xmlns:a16="http://schemas.microsoft.com/office/drawing/2014/main" id="{00000000-0008-0000-0B00-00000A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6923" name="Button 11" hidden="1">
              <a:extLst>
                <a:ext uri="{63B3BB69-23CF-44E3-9099-C40C66FF867C}">
                  <a14:compatExt spid="_x0000_s166923"/>
                </a:ext>
                <a:ext uri="{FF2B5EF4-FFF2-40B4-BE49-F238E27FC236}">
                  <a16:creationId xmlns:a16="http://schemas.microsoft.com/office/drawing/2014/main" id="{00000000-0008-0000-0B00-00000B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6924" name="Button 12" hidden="1">
              <a:extLst>
                <a:ext uri="{63B3BB69-23CF-44E3-9099-C40C66FF867C}">
                  <a14:compatExt spid="_x0000_s166924"/>
                </a:ext>
                <a:ext uri="{FF2B5EF4-FFF2-40B4-BE49-F238E27FC236}">
                  <a16:creationId xmlns:a16="http://schemas.microsoft.com/office/drawing/2014/main" id="{00000000-0008-0000-0B00-00000C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6925" name="Button 13" hidden="1">
              <a:extLst>
                <a:ext uri="{63B3BB69-23CF-44E3-9099-C40C66FF867C}">
                  <a14:compatExt spid="_x0000_s166925"/>
                </a:ext>
                <a:ext uri="{FF2B5EF4-FFF2-40B4-BE49-F238E27FC236}">
                  <a16:creationId xmlns:a16="http://schemas.microsoft.com/office/drawing/2014/main" id="{00000000-0008-0000-0B00-00000D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6926" name="Button 14" hidden="1">
              <a:extLst>
                <a:ext uri="{63B3BB69-23CF-44E3-9099-C40C66FF867C}">
                  <a14:compatExt spid="_x0000_s166926"/>
                </a:ext>
                <a:ext uri="{FF2B5EF4-FFF2-40B4-BE49-F238E27FC236}">
                  <a16:creationId xmlns:a16="http://schemas.microsoft.com/office/drawing/2014/main" id="{00000000-0008-0000-0B00-00000E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27" name="Button 15" hidden="1">
              <a:extLst>
                <a:ext uri="{63B3BB69-23CF-44E3-9099-C40C66FF867C}">
                  <a14:compatExt spid="_x0000_s166927"/>
                </a:ext>
                <a:ext uri="{FF2B5EF4-FFF2-40B4-BE49-F238E27FC236}">
                  <a16:creationId xmlns:a16="http://schemas.microsoft.com/office/drawing/2014/main" id="{00000000-0008-0000-0B00-00000F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6928" name="Button 16" hidden="1">
              <a:extLst>
                <a:ext uri="{63B3BB69-23CF-44E3-9099-C40C66FF867C}">
                  <a14:compatExt spid="_x0000_s166928"/>
                </a:ext>
                <a:ext uri="{FF2B5EF4-FFF2-40B4-BE49-F238E27FC236}">
                  <a16:creationId xmlns:a16="http://schemas.microsoft.com/office/drawing/2014/main" id="{00000000-0008-0000-0B00-000010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6929" name="Button 17" hidden="1">
              <a:extLst>
                <a:ext uri="{63B3BB69-23CF-44E3-9099-C40C66FF867C}">
                  <a14:compatExt spid="_x0000_s166929"/>
                </a:ext>
                <a:ext uri="{FF2B5EF4-FFF2-40B4-BE49-F238E27FC236}">
                  <a16:creationId xmlns:a16="http://schemas.microsoft.com/office/drawing/2014/main" id="{00000000-0008-0000-0B00-000011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6930" name="Button 18" hidden="1">
              <a:extLst>
                <a:ext uri="{63B3BB69-23CF-44E3-9099-C40C66FF867C}">
                  <a14:compatExt spid="_x0000_s166930"/>
                </a:ext>
                <a:ext uri="{FF2B5EF4-FFF2-40B4-BE49-F238E27FC236}">
                  <a16:creationId xmlns:a16="http://schemas.microsoft.com/office/drawing/2014/main" id="{00000000-0008-0000-0B00-00001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6931" name="Button 19" hidden="1">
              <a:extLst>
                <a:ext uri="{63B3BB69-23CF-44E3-9099-C40C66FF867C}">
                  <a14:compatExt spid="_x0000_s166931"/>
                </a:ext>
                <a:ext uri="{FF2B5EF4-FFF2-40B4-BE49-F238E27FC236}">
                  <a16:creationId xmlns:a16="http://schemas.microsoft.com/office/drawing/2014/main" id="{00000000-0008-0000-0B00-00001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32" name="Button 20" hidden="1">
              <a:extLst>
                <a:ext uri="{63B3BB69-23CF-44E3-9099-C40C66FF867C}">
                  <a14:compatExt spid="_x0000_s166932"/>
                </a:ext>
                <a:ext uri="{FF2B5EF4-FFF2-40B4-BE49-F238E27FC236}">
                  <a16:creationId xmlns:a16="http://schemas.microsoft.com/office/drawing/2014/main" id="{00000000-0008-0000-0B00-000014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8721" name="Button 1" hidden="1">
              <a:extLst>
                <a:ext uri="{63B3BB69-23CF-44E3-9099-C40C66FF867C}">
                  <a14:compatExt spid="_x0000_s158721"/>
                </a:ext>
                <a:ext uri="{FF2B5EF4-FFF2-40B4-BE49-F238E27FC236}">
                  <a16:creationId xmlns:a16="http://schemas.microsoft.com/office/drawing/2014/main" id="{00000000-0008-0000-0C00-000001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8722" name="Button 2" hidden="1">
              <a:extLst>
                <a:ext uri="{63B3BB69-23CF-44E3-9099-C40C66FF867C}">
                  <a14:compatExt spid="_x0000_s158722"/>
                </a:ext>
                <a:ext uri="{FF2B5EF4-FFF2-40B4-BE49-F238E27FC236}">
                  <a16:creationId xmlns:a16="http://schemas.microsoft.com/office/drawing/2014/main" id="{00000000-0008-0000-0C00-000002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8723" name="Button 3" hidden="1">
              <a:extLst>
                <a:ext uri="{63B3BB69-23CF-44E3-9099-C40C66FF867C}">
                  <a14:compatExt spid="_x0000_s158723"/>
                </a:ext>
                <a:ext uri="{FF2B5EF4-FFF2-40B4-BE49-F238E27FC236}">
                  <a16:creationId xmlns:a16="http://schemas.microsoft.com/office/drawing/2014/main" id="{00000000-0008-0000-0C00-000003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4" name="Button 4" hidden="1">
              <a:extLst>
                <a:ext uri="{63B3BB69-23CF-44E3-9099-C40C66FF867C}">
                  <a14:compatExt spid="_x0000_s158724"/>
                </a:ext>
                <a:ext uri="{FF2B5EF4-FFF2-40B4-BE49-F238E27FC236}">
                  <a16:creationId xmlns:a16="http://schemas.microsoft.com/office/drawing/2014/main" id="{00000000-0008-0000-0C00-000004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8725" name="Button 5" hidden="1">
              <a:extLst>
                <a:ext uri="{63B3BB69-23CF-44E3-9099-C40C66FF867C}">
                  <a14:compatExt spid="_x0000_s158725"/>
                </a:ext>
                <a:ext uri="{FF2B5EF4-FFF2-40B4-BE49-F238E27FC236}">
                  <a16:creationId xmlns:a16="http://schemas.microsoft.com/office/drawing/2014/main" id="{00000000-0008-0000-0C00-000005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8726" name="Button 6" hidden="1">
              <a:extLst>
                <a:ext uri="{63B3BB69-23CF-44E3-9099-C40C66FF867C}">
                  <a14:compatExt spid="_x0000_s158726"/>
                </a:ext>
                <a:ext uri="{FF2B5EF4-FFF2-40B4-BE49-F238E27FC236}">
                  <a16:creationId xmlns:a16="http://schemas.microsoft.com/office/drawing/2014/main" id="{00000000-0008-0000-0C00-000006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8727" name="Button 7" hidden="1">
              <a:extLst>
                <a:ext uri="{63B3BB69-23CF-44E3-9099-C40C66FF867C}">
                  <a14:compatExt spid="_x0000_s158727"/>
                </a:ext>
                <a:ext uri="{FF2B5EF4-FFF2-40B4-BE49-F238E27FC236}">
                  <a16:creationId xmlns:a16="http://schemas.microsoft.com/office/drawing/2014/main" id="{00000000-0008-0000-0C00-000007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8728" name="Button 8" hidden="1">
              <a:extLst>
                <a:ext uri="{63B3BB69-23CF-44E3-9099-C40C66FF867C}">
                  <a14:compatExt spid="_x0000_s158728"/>
                </a:ext>
                <a:ext uri="{FF2B5EF4-FFF2-40B4-BE49-F238E27FC236}">
                  <a16:creationId xmlns:a16="http://schemas.microsoft.com/office/drawing/2014/main" id="{00000000-0008-0000-0C00-000008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9" name="Button 9" hidden="1">
              <a:extLst>
                <a:ext uri="{63B3BB69-23CF-44E3-9099-C40C66FF867C}">
                  <a14:compatExt spid="_x0000_s158729"/>
                </a:ext>
                <a:ext uri="{FF2B5EF4-FFF2-40B4-BE49-F238E27FC236}">
                  <a16:creationId xmlns:a16="http://schemas.microsoft.com/office/drawing/2014/main" id="{00000000-0008-0000-0C00-000009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8730" name="Button 10" hidden="1">
              <a:extLst>
                <a:ext uri="{63B3BB69-23CF-44E3-9099-C40C66FF867C}">
                  <a14:compatExt spid="_x0000_s158730"/>
                </a:ext>
                <a:ext uri="{FF2B5EF4-FFF2-40B4-BE49-F238E27FC236}">
                  <a16:creationId xmlns:a16="http://schemas.microsoft.com/office/drawing/2014/main" id="{00000000-0008-0000-0C00-00000A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8731" name="Button 11" hidden="1">
              <a:extLst>
                <a:ext uri="{63B3BB69-23CF-44E3-9099-C40C66FF867C}">
                  <a14:compatExt spid="_x0000_s158731"/>
                </a:ext>
                <a:ext uri="{FF2B5EF4-FFF2-40B4-BE49-F238E27FC236}">
                  <a16:creationId xmlns:a16="http://schemas.microsoft.com/office/drawing/2014/main" id="{00000000-0008-0000-0C00-00000B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8732" name="Button 12" hidden="1">
              <a:extLst>
                <a:ext uri="{63B3BB69-23CF-44E3-9099-C40C66FF867C}">
                  <a14:compatExt spid="_x0000_s158732"/>
                </a:ext>
                <a:ext uri="{FF2B5EF4-FFF2-40B4-BE49-F238E27FC236}">
                  <a16:creationId xmlns:a16="http://schemas.microsoft.com/office/drawing/2014/main" id="{00000000-0008-0000-0C00-00000C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8733" name="Button 13" hidden="1">
              <a:extLst>
                <a:ext uri="{63B3BB69-23CF-44E3-9099-C40C66FF867C}">
                  <a14:compatExt spid="_x0000_s158733"/>
                </a:ext>
                <a:ext uri="{FF2B5EF4-FFF2-40B4-BE49-F238E27FC236}">
                  <a16:creationId xmlns:a16="http://schemas.microsoft.com/office/drawing/2014/main" id="{00000000-0008-0000-0C00-00000D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8734" name="Button 14" hidden="1">
              <a:extLst>
                <a:ext uri="{63B3BB69-23CF-44E3-9099-C40C66FF867C}">
                  <a14:compatExt spid="_x0000_s158734"/>
                </a:ext>
                <a:ext uri="{FF2B5EF4-FFF2-40B4-BE49-F238E27FC236}">
                  <a16:creationId xmlns:a16="http://schemas.microsoft.com/office/drawing/2014/main" id="{00000000-0008-0000-0C00-00000E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35" name="Button 15" hidden="1">
              <a:extLst>
                <a:ext uri="{63B3BB69-23CF-44E3-9099-C40C66FF867C}">
                  <a14:compatExt spid="_x0000_s158735"/>
                </a:ext>
                <a:ext uri="{FF2B5EF4-FFF2-40B4-BE49-F238E27FC236}">
                  <a16:creationId xmlns:a16="http://schemas.microsoft.com/office/drawing/2014/main" id="{00000000-0008-0000-0C00-00000F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8736" name="Button 16" hidden="1">
              <a:extLst>
                <a:ext uri="{63B3BB69-23CF-44E3-9099-C40C66FF867C}">
                  <a14:compatExt spid="_x0000_s158736"/>
                </a:ext>
                <a:ext uri="{FF2B5EF4-FFF2-40B4-BE49-F238E27FC236}">
                  <a16:creationId xmlns:a16="http://schemas.microsoft.com/office/drawing/2014/main" id="{00000000-0008-0000-0C00-000010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8737" name="Button 17" hidden="1">
              <a:extLst>
                <a:ext uri="{63B3BB69-23CF-44E3-9099-C40C66FF867C}">
                  <a14:compatExt spid="_x0000_s158737"/>
                </a:ext>
                <a:ext uri="{FF2B5EF4-FFF2-40B4-BE49-F238E27FC236}">
                  <a16:creationId xmlns:a16="http://schemas.microsoft.com/office/drawing/2014/main" id="{00000000-0008-0000-0C00-000011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8738" name="Button 18" hidden="1">
              <a:extLst>
                <a:ext uri="{63B3BB69-23CF-44E3-9099-C40C66FF867C}">
                  <a14:compatExt spid="_x0000_s158738"/>
                </a:ext>
                <a:ext uri="{FF2B5EF4-FFF2-40B4-BE49-F238E27FC236}">
                  <a16:creationId xmlns:a16="http://schemas.microsoft.com/office/drawing/2014/main" id="{00000000-0008-0000-0C00-000012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8739" name="Button 19" hidden="1">
              <a:extLst>
                <a:ext uri="{63B3BB69-23CF-44E3-9099-C40C66FF867C}">
                  <a14:compatExt spid="_x0000_s158739"/>
                </a:ext>
                <a:ext uri="{FF2B5EF4-FFF2-40B4-BE49-F238E27FC236}">
                  <a16:creationId xmlns:a16="http://schemas.microsoft.com/office/drawing/2014/main" id="{00000000-0008-0000-0C00-000013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40" name="Button 20" hidden="1">
              <a:extLst>
                <a:ext uri="{63B3BB69-23CF-44E3-9099-C40C66FF867C}">
                  <a14:compatExt spid="_x0000_s158740"/>
                </a:ext>
                <a:ext uri="{FF2B5EF4-FFF2-40B4-BE49-F238E27FC236}">
                  <a16:creationId xmlns:a16="http://schemas.microsoft.com/office/drawing/2014/main" id="{00000000-0008-0000-0C00-000014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8177" name="Button 1" hidden="1">
              <a:extLst>
                <a:ext uri="{63B3BB69-23CF-44E3-9099-C40C66FF867C}">
                  <a14:compatExt spid="_x0000_s178177"/>
                </a:ext>
                <a:ext uri="{FF2B5EF4-FFF2-40B4-BE49-F238E27FC236}">
                  <a16:creationId xmlns:a16="http://schemas.microsoft.com/office/drawing/2014/main" id="{00000000-0008-0000-0D00-000001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78178" name="Button 2" hidden="1">
              <a:extLst>
                <a:ext uri="{63B3BB69-23CF-44E3-9099-C40C66FF867C}">
                  <a14:compatExt spid="_x0000_s178178"/>
                </a:ext>
                <a:ext uri="{FF2B5EF4-FFF2-40B4-BE49-F238E27FC236}">
                  <a16:creationId xmlns:a16="http://schemas.microsoft.com/office/drawing/2014/main" id="{00000000-0008-0000-0D00-00000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78179" name="Button 3" hidden="1">
              <a:extLst>
                <a:ext uri="{63B3BB69-23CF-44E3-9099-C40C66FF867C}">
                  <a14:compatExt spid="_x0000_s178179"/>
                </a:ext>
                <a:ext uri="{FF2B5EF4-FFF2-40B4-BE49-F238E27FC236}">
                  <a16:creationId xmlns:a16="http://schemas.microsoft.com/office/drawing/2014/main" id="{00000000-0008-0000-0D00-00000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8180" name="Button 4" hidden="1">
              <a:extLst>
                <a:ext uri="{63B3BB69-23CF-44E3-9099-C40C66FF867C}">
                  <a14:compatExt spid="_x0000_s178180"/>
                </a:ext>
                <a:ext uri="{FF2B5EF4-FFF2-40B4-BE49-F238E27FC236}">
                  <a16:creationId xmlns:a16="http://schemas.microsoft.com/office/drawing/2014/main" id="{00000000-0008-0000-0D00-000004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8181" name="Button 5" hidden="1">
              <a:extLst>
                <a:ext uri="{63B3BB69-23CF-44E3-9099-C40C66FF867C}">
                  <a14:compatExt spid="_x0000_s178181"/>
                </a:ext>
                <a:ext uri="{FF2B5EF4-FFF2-40B4-BE49-F238E27FC236}">
                  <a16:creationId xmlns:a16="http://schemas.microsoft.com/office/drawing/2014/main" id="{00000000-0008-0000-0D00-000005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8182" name="Button 6" hidden="1">
              <a:extLst>
                <a:ext uri="{63B3BB69-23CF-44E3-9099-C40C66FF867C}">
                  <a14:compatExt spid="_x0000_s178182"/>
                </a:ext>
                <a:ext uri="{FF2B5EF4-FFF2-40B4-BE49-F238E27FC236}">
                  <a16:creationId xmlns:a16="http://schemas.microsoft.com/office/drawing/2014/main" id="{00000000-0008-0000-0D00-000006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8183" name="Button 7" hidden="1">
              <a:extLst>
                <a:ext uri="{63B3BB69-23CF-44E3-9099-C40C66FF867C}">
                  <a14:compatExt spid="_x0000_s178183"/>
                </a:ext>
                <a:ext uri="{FF2B5EF4-FFF2-40B4-BE49-F238E27FC236}">
                  <a16:creationId xmlns:a16="http://schemas.microsoft.com/office/drawing/2014/main" id="{00000000-0008-0000-0D00-000007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8184" name="Button 8" hidden="1">
              <a:extLst>
                <a:ext uri="{63B3BB69-23CF-44E3-9099-C40C66FF867C}">
                  <a14:compatExt spid="_x0000_s178184"/>
                </a:ext>
                <a:ext uri="{FF2B5EF4-FFF2-40B4-BE49-F238E27FC236}">
                  <a16:creationId xmlns:a16="http://schemas.microsoft.com/office/drawing/2014/main" id="{00000000-0008-0000-0D00-000008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8185" name="Button 9" hidden="1">
              <a:extLst>
                <a:ext uri="{63B3BB69-23CF-44E3-9099-C40C66FF867C}">
                  <a14:compatExt spid="_x0000_s178185"/>
                </a:ext>
                <a:ext uri="{FF2B5EF4-FFF2-40B4-BE49-F238E27FC236}">
                  <a16:creationId xmlns:a16="http://schemas.microsoft.com/office/drawing/2014/main" id="{00000000-0008-0000-0D00-000009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8186" name="Button 10" hidden="1">
              <a:extLst>
                <a:ext uri="{63B3BB69-23CF-44E3-9099-C40C66FF867C}">
                  <a14:compatExt spid="_x0000_s178186"/>
                </a:ext>
                <a:ext uri="{FF2B5EF4-FFF2-40B4-BE49-F238E27FC236}">
                  <a16:creationId xmlns:a16="http://schemas.microsoft.com/office/drawing/2014/main" id="{00000000-0008-0000-0D00-00000A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8187" name="Button 11" hidden="1">
              <a:extLst>
                <a:ext uri="{63B3BB69-23CF-44E3-9099-C40C66FF867C}">
                  <a14:compatExt spid="_x0000_s178187"/>
                </a:ext>
                <a:ext uri="{FF2B5EF4-FFF2-40B4-BE49-F238E27FC236}">
                  <a16:creationId xmlns:a16="http://schemas.microsoft.com/office/drawing/2014/main" id="{00000000-0008-0000-0D00-00000B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8188" name="Button 12" hidden="1">
              <a:extLst>
                <a:ext uri="{63B3BB69-23CF-44E3-9099-C40C66FF867C}">
                  <a14:compatExt spid="_x0000_s178188"/>
                </a:ext>
                <a:ext uri="{FF2B5EF4-FFF2-40B4-BE49-F238E27FC236}">
                  <a16:creationId xmlns:a16="http://schemas.microsoft.com/office/drawing/2014/main" id="{00000000-0008-0000-0D00-00000C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78189" name="Button 13" hidden="1">
              <a:extLst>
                <a:ext uri="{63B3BB69-23CF-44E3-9099-C40C66FF867C}">
                  <a14:compatExt spid="_x0000_s178189"/>
                </a:ext>
                <a:ext uri="{FF2B5EF4-FFF2-40B4-BE49-F238E27FC236}">
                  <a16:creationId xmlns:a16="http://schemas.microsoft.com/office/drawing/2014/main" id="{00000000-0008-0000-0D00-00000D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78190" name="Button 14" hidden="1">
              <a:extLst>
                <a:ext uri="{63B3BB69-23CF-44E3-9099-C40C66FF867C}">
                  <a14:compatExt spid="_x0000_s178190"/>
                </a:ext>
                <a:ext uri="{FF2B5EF4-FFF2-40B4-BE49-F238E27FC236}">
                  <a16:creationId xmlns:a16="http://schemas.microsoft.com/office/drawing/2014/main" id="{00000000-0008-0000-0D00-00000E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8191" name="Button 15" hidden="1">
              <a:extLst>
                <a:ext uri="{63B3BB69-23CF-44E3-9099-C40C66FF867C}">
                  <a14:compatExt spid="_x0000_s178191"/>
                </a:ext>
                <a:ext uri="{FF2B5EF4-FFF2-40B4-BE49-F238E27FC236}">
                  <a16:creationId xmlns:a16="http://schemas.microsoft.com/office/drawing/2014/main" id="{00000000-0008-0000-0D00-00000F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78192" name="Button 16" hidden="1">
              <a:extLst>
                <a:ext uri="{63B3BB69-23CF-44E3-9099-C40C66FF867C}">
                  <a14:compatExt spid="_x0000_s178192"/>
                </a:ext>
                <a:ext uri="{FF2B5EF4-FFF2-40B4-BE49-F238E27FC236}">
                  <a16:creationId xmlns:a16="http://schemas.microsoft.com/office/drawing/2014/main" id="{00000000-0008-0000-0D00-000010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78193" name="Button 17" hidden="1">
              <a:extLst>
                <a:ext uri="{63B3BB69-23CF-44E3-9099-C40C66FF867C}">
                  <a14:compatExt spid="_x0000_s178193"/>
                </a:ext>
                <a:ext uri="{FF2B5EF4-FFF2-40B4-BE49-F238E27FC236}">
                  <a16:creationId xmlns:a16="http://schemas.microsoft.com/office/drawing/2014/main" id="{00000000-0008-0000-0D00-000011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78194" name="Button 18" hidden="1">
              <a:extLst>
                <a:ext uri="{63B3BB69-23CF-44E3-9099-C40C66FF867C}">
                  <a14:compatExt spid="_x0000_s178194"/>
                </a:ext>
                <a:ext uri="{FF2B5EF4-FFF2-40B4-BE49-F238E27FC236}">
                  <a16:creationId xmlns:a16="http://schemas.microsoft.com/office/drawing/2014/main" id="{00000000-0008-0000-0D00-00001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78195" name="Button 19" hidden="1">
              <a:extLst>
                <a:ext uri="{63B3BB69-23CF-44E3-9099-C40C66FF867C}">
                  <a14:compatExt spid="_x0000_s178195"/>
                </a:ext>
                <a:ext uri="{FF2B5EF4-FFF2-40B4-BE49-F238E27FC236}">
                  <a16:creationId xmlns:a16="http://schemas.microsoft.com/office/drawing/2014/main" id="{00000000-0008-0000-0D00-00001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8196" name="Button 20" hidden="1">
              <a:extLst>
                <a:ext uri="{63B3BB69-23CF-44E3-9099-C40C66FF867C}">
                  <a14:compatExt spid="_x0000_s178196"/>
                </a:ext>
                <a:ext uri="{FF2B5EF4-FFF2-40B4-BE49-F238E27FC236}">
                  <a16:creationId xmlns:a16="http://schemas.microsoft.com/office/drawing/2014/main" id="{00000000-0008-0000-0D00-000014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7937" name="Button 1" hidden="1">
              <a:extLst>
                <a:ext uri="{63B3BB69-23CF-44E3-9099-C40C66FF867C}">
                  <a14:compatExt spid="_x0000_s167937"/>
                </a:ext>
                <a:ext uri="{FF2B5EF4-FFF2-40B4-BE49-F238E27FC236}">
                  <a16:creationId xmlns:a16="http://schemas.microsoft.com/office/drawing/2014/main" id="{00000000-0008-0000-0E00-00000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7938" name="Button 2" hidden="1">
              <a:extLst>
                <a:ext uri="{63B3BB69-23CF-44E3-9099-C40C66FF867C}">
                  <a14:compatExt spid="_x0000_s167938"/>
                </a:ext>
                <a:ext uri="{FF2B5EF4-FFF2-40B4-BE49-F238E27FC236}">
                  <a16:creationId xmlns:a16="http://schemas.microsoft.com/office/drawing/2014/main" id="{00000000-0008-0000-0E00-00000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7939" name="Button 3" hidden="1">
              <a:extLst>
                <a:ext uri="{63B3BB69-23CF-44E3-9099-C40C66FF867C}">
                  <a14:compatExt spid="_x0000_s167939"/>
                </a:ext>
                <a:ext uri="{FF2B5EF4-FFF2-40B4-BE49-F238E27FC236}">
                  <a16:creationId xmlns:a16="http://schemas.microsoft.com/office/drawing/2014/main" id="{00000000-0008-0000-0E00-00000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0" name="Button 4" hidden="1">
              <a:extLst>
                <a:ext uri="{63B3BB69-23CF-44E3-9099-C40C66FF867C}">
                  <a14:compatExt spid="_x0000_s167940"/>
                </a:ext>
                <a:ext uri="{FF2B5EF4-FFF2-40B4-BE49-F238E27FC236}">
                  <a16:creationId xmlns:a16="http://schemas.microsoft.com/office/drawing/2014/main" id="{00000000-0008-0000-0E00-00000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7941" name="Button 5" hidden="1">
              <a:extLst>
                <a:ext uri="{63B3BB69-23CF-44E3-9099-C40C66FF867C}">
                  <a14:compatExt spid="_x0000_s167941"/>
                </a:ext>
                <a:ext uri="{FF2B5EF4-FFF2-40B4-BE49-F238E27FC236}">
                  <a16:creationId xmlns:a16="http://schemas.microsoft.com/office/drawing/2014/main" id="{00000000-0008-0000-0E00-000005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7942" name="Button 6" hidden="1">
              <a:extLst>
                <a:ext uri="{63B3BB69-23CF-44E3-9099-C40C66FF867C}">
                  <a14:compatExt spid="_x0000_s167942"/>
                </a:ext>
                <a:ext uri="{FF2B5EF4-FFF2-40B4-BE49-F238E27FC236}">
                  <a16:creationId xmlns:a16="http://schemas.microsoft.com/office/drawing/2014/main" id="{00000000-0008-0000-0E00-000006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7943" name="Button 7" hidden="1">
              <a:extLst>
                <a:ext uri="{63B3BB69-23CF-44E3-9099-C40C66FF867C}">
                  <a14:compatExt spid="_x0000_s167943"/>
                </a:ext>
                <a:ext uri="{FF2B5EF4-FFF2-40B4-BE49-F238E27FC236}">
                  <a16:creationId xmlns:a16="http://schemas.microsoft.com/office/drawing/2014/main" id="{00000000-0008-0000-0E00-000007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44" name="Button 8" hidden="1">
              <a:extLst>
                <a:ext uri="{63B3BB69-23CF-44E3-9099-C40C66FF867C}">
                  <a14:compatExt spid="_x0000_s167944"/>
                </a:ext>
                <a:ext uri="{FF2B5EF4-FFF2-40B4-BE49-F238E27FC236}">
                  <a16:creationId xmlns:a16="http://schemas.microsoft.com/office/drawing/2014/main" id="{00000000-0008-0000-0E00-000008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5" name="Button 9" hidden="1">
              <a:extLst>
                <a:ext uri="{63B3BB69-23CF-44E3-9099-C40C66FF867C}">
                  <a14:compatExt spid="_x0000_s167945"/>
                </a:ext>
                <a:ext uri="{FF2B5EF4-FFF2-40B4-BE49-F238E27FC236}">
                  <a16:creationId xmlns:a16="http://schemas.microsoft.com/office/drawing/2014/main" id="{00000000-0008-0000-0E00-000009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7946" name="Button 10" hidden="1">
              <a:extLst>
                <a:ext uri="{63B3BB69-23CF-44E3-9099-C40C66FF867C}">
                  <a14:compatExt spid="_x0000_s167946"/>
                </a:ext>
                <a:ext uri="{FF2B5EF4-FFF2-40B4-BE49-F238E27FC236}">
                  <a16:creationId xmlns:a16="http://schemas.microsoft.com/office/drawing/2014/main" id="{00000000-0008-0000-0E00-00000A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7947" name="Button 11" hidden="1">
              <a:extLst>
                <a:ext uri="{63B3BB69-23CF-44E3-9099-C40C66FF867C}">
                  <a14:compatExt spid="_x0000_s167947"/>
                </a:ext>
                <a:ext uri="{FF2B5EF4-FFF2-40B4-BE49-F238E27FC236}">
                  <a16:creationId xmlns:a16="http://schemas.microsoft.com/office/drawing/2014/main" id="{00000000-0008-0000-0E00-00000B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7948" name="Button 12" hidden="1">
              <a:extLst>
                <a:ext uri="{63B3BB69-23CF-44E3-9099-C40C66FF867C}">
                  <a14:compatExt spid="_x0000_s167948"/>
                </a:ext>
                <a:ext uri="{FF2B5EF4-FFF2-40B4-BE49-F238E27FC236}">
                  <a16:creationId xmlns:a16="http://schemas.microsoft.com/office/drawing/2014/main" id="{00000000-0008-0000-0E00-00000C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7949" name="Button 13" hidden="1">
              <a:extLst>
                <a:ext uri="{63B3BB69-23CF-44E3-9099-C40C66FF867C}">
                  <a14:compatExt spid="_x0000_s167949"/>
                </a:ext>
                <a:ext uri="{FF2B5EF4-FFF2-40B4-BE49-F238E27FC236}">
                  <a16:creationId xmlns:a16="http://schemas.microsoft.com/office/drawing/2014/main" id="{00000000-0008-0000-0E00-00000D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</xdr:row>
          <xdr:rowOff>152400</xdr:rowOff>
        </xdr:from>
        <xdr:to>
          <xdr:col>30</xdr:col>
          <xdr:colOff>0</xdr:colOff>
          <xdr:row>7</xdr:row>
          <xdr:rowOff>161925</xdr:rowOff>
        </xdr:to>
        <xdr:sp macro="" textlink="">
          <xdr:nvSpPr>
            <xdr:cNvPr id="167950" name="Button 14" hidden="1">
              <a:extLst>
                <a:ext uri="{63B3BB69-23CF-44E3-9099-C40C66FF867C}">
                  <a14:compatExt spid="_x0000_s167950"/>
                </a:ext>
                <a:ext uri="{FF2B5EF4-FFF2-40B4-BE49-F238E27FC236}">
                  <a16:creationId xmlns:a16="http://schemas.microsoft.com/office/drawing/2014/main" id="{00000000-0008-0000-0E00-00000E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1" name="Button 15" hidden="1">
              <a:extLst>
                <a:ext uri="{63B3BB69-23CF-44E3-9099-C40C66FF867C}">
                  <a14:compatExt spid="_x0000_s167951"/>
                </a:ext>
                <a:ext uri="{FF2B5EF4-FFF2-40B4-BE49-F238E27FC236}">
                  <a16:creationId xmlns:a16="http://schemas.microsoft.com/office/drawing/2014/main" id="{00000000-0008-0000-0E00-00000F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2" name="Button 16" hidden="1">
              <a:extLst>
                <a:ext uri="{63B3BB69-23CF-44E3-9099-C40C66FF867C}">
                  <a14:compatExt spid="_x0000_s167952"/>
                </a:ext>
                <a:ext uri="{FF2B5EF4-FFF2-40B4-BE49-F238E27FC236}">
                  <a16:creationId xmlns:a16="http://schemas.microsoft.com/office/drawing/2014/main" id="{00000000-0008-0000-0E00-000010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3" name="Button 17" hidden="1">
              <a:extLst>
                <a:ext uri="{63B3BB69-23CF-44E3-9099-C40C66FF867C}">
                  <a14:compatExt spid="_x0000_s167953"/>
                </a:ext>
                <a:ext uri="{FF2B5EF4-FFF2-40B4-BE49-F238E27FC236}">
                  <a16:creationId xmlns:a16="http://schemas.microsoft.com/office/drawing/2014/main" id="{00000000-0008-0000-0E00-00001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4" name="Button 18" hidden="1">
              <a:extLst>
                <a:ext uri="{63B3BB69-23CF-44E3-9099-C40C66FF867C}">
                  <a14:compatExt spid="_x0000_s167954"/>
                </a:ext>
                <a:ext uri="{FF2B5EF4-FFF2-40B4-BE49-F238E27FC236}">
                  <a16:creationId xmlns:a16="http://schemas.microsoft.com/office/drawing/2014/main" id="{00000000-0008-0000-0E00-00001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5" name="Button 19" hidden="1">
              <a:extLst>
                <a:ext uri="{63B3BB69-23CF-44E3-9099-C40C66FF867C}">
                  <a14:compatExt spid="_x0000_s167955"/>
                </a:ext>
                <a:ext uri="{FF2B5EF4-FFF2-40B4-BE49-F238E27FC236}">
                  <a16:creationId xmlns:a16="http://schemas.microsoft.com/office/drawing/2014/main" id="{00000000-0008-0000-0E00-00001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6" name="Button 20" hidden="1">
              <a:extLst>
                <a:ext uri="{63B3BB69-23CF-44E3-9099-C40C66FF867C}">
                  <a14:compatExt spid="_x0000_s167956"/>
                </a:ext>
                <a:ext uri="{FF2B5EF4-FFF2-40B4-BE49-F238E27FC236}">
                  <a16:creationId xmlns:a16="http://schemas.microsoft.com/office/drawing/2014/main" id="{00000000-0008-0000-0E00-00001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3</xdr:col>
          <xdr:colOff>1771650</xdr:colOff>
          <xdr:row>2</xdr:row>
          <xdr:rowOff>314325</xdr:rowOff>
        </xdr:to>
        <xdr:sp macro="" textlink="">
          <xdr:nvSpPr>
            <xdr:cNvPr id="65537" name="Button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F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Kampioenen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19050</xdr:rowOff>
        </xdr:from>
        <xdr:to>
          <xdr:col>2</xdr:col>
          <xdr:colOff>1143000</xdr:colOff>
          <xdr:row>6</xdr:row>
          <xdr:rowOff>142875</xdr:rowOff>
        </xdr:to>
        <xdr:sp macro="" textlink="">
          <xdr:nvSpPr>
            <xdr:cNvPr id="109569" name="Button 1" hidden="1">
              <a:extLst>
                <a:ext uri="{63B3BB69-23CF-44E3-9099-C40C66FF867C}">
                  <a14:compatExt spid="_x0000_s109569"/>
                </a:ext>
                <a:ext uri="{FF2B5EF4-FFF2-40B4-BE49-F238E27FC236}">
                  <a16:creationId xmlns:a16="http://schemas.microsoft.com/office/drawing/2014/main" id="{00000000-0008-0000-1000-000001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Winnaars opbouwen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5</xdr:row>
          <xdr:rowOff>19050</xdr:rowOff>
        </xdr:from>
        <xdr:to>
          <xdr:col>3</xdr:col>
          <xdr:colOff>790575</xdr:colOff>
          <xdr:row>6</xdr:row>
          <xdr:rowOff>142875</xdr:rowOff>
        </xdr:to>
        <xdr:sp macro="" textlink="">
          <xdr:nvSpPr>
            <xdr:cNvPr id="109570" name="Button 2" hidden="1">
              <a:extLst>
                <a:ext uri="{63B3BB69-23CF-44E3-9099-C40C66FF867C}">
                  <a14:compatExt spid="_x0000_s109570"/>
                </a:ext>
                <a:ext uri="{FF2B5EF4-FFF2-40B4-BE49-F238E27FC236}">
                  <a16:creationId xmlns:a16="http://schemas.microsoft.com/office/drawing/2014/main" id="{00000000-0008-0000-1000-000002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Dubbele paarden/pony's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5</xdr:row>
          <xdr:rowOff>19050</xdr:rowOff>
        </xdr:from>
        <xdr:to>
          <xdr:col>6</xdr:col>
          <xdr:colOff>219075</xdr:colOff>
          <xdr:row>6</xdr:row>
          <xdr:rowOff>142875</xdr:rowOff>
        </xdr:to>
        <xdr:sp macro="" textlink="">
          <xdr:nvSpPr>
            <xdr:cNvPr id="109571" name="Button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00000000-0008-0000-1000-000003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Importeren gegevens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5</xdr:row>
          <xdr:rowOff>19050</xdr:rowOff>
        </xdr:from>
        <xdr:to>
          <xdr:col>8</xdr:col>
          <xdr:colOff>0</xdr:colOff>
          <xdr:row>6</xdr:row>
          <xdr:rowOff>142875</xdr:rowOff>
        </xdr:to>
        <xdr:sp macro="" textlink="">
          <xdr:nvSpPr>
            <xdr:cNvPr id="109572" name="Button 4" hidden="1">
              <a:extLst>
                <a:ext uri="{63B3BB69-23CF-44E3-9099-C40C66FF867C}">
                  <a14:compatExt spid="_x0000_s109572"/>
                </a:ext>
                <a:ext uri="{FF2B5EF4-FFF2-40B4-BE49-F238E27FC236}">
                  <a16:creationId xmlns:a16="http://schemas.microsoft.com/office/drawing/2014/main" id="{00000000-0008-0000-1000-000004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Verwerken gegevens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13</xdr:row>
          <xdr:rowOff>38100</xdr:rowOff>
        </xdr:from>
        <xdr:to>
          <xdr:col>2</xdr:col>
          <xdr:colOff>3028950</xdr:colOff>
          <xdr:row>16</xdr:row>
          <xdr:rowOff>133350</xdr:rowOff>
        </xdr:to>
        <xdr:sp macro="" textlink="">
          <xdr:nvSpPr>
            <xdr:cNvPr id="125974" name="Button 22" hidden="1">
              <a:extLst>
                <a:ext uri="{63B3BB69-23CF-44E3-9099-C40C66FF867C}">
                  <a14:compatExt spid="_x0000_s125974"/>
                </a:ext>
                <a:ext uri="{FF2B5EF4-FFF2-40B4-BE49-F238E27FC236}">
                  <a16:creationId xmlns:a16="http://schemas.microsoft.com/office/drawing/2014/main" id="{00000000-0008-0000-1100-000016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Tabbladen zichtbaar of verbergen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1285875</xdr:colOff>
          <xdr:row>1</xdr:row>
          <xdr:rowOff>0</xdr:rowOff>
        </xdr:from>
        <xdr:to>
          <xdr:col>7</xdr:col>
          <xdr:colOff>2009775</xdr:colOff>
          <xdr:row>2</xdr:row>
          <xdr:rowOff>314325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Afvaardiging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7153" name="Button 1" hidden="1">
              <a:extLst>
                <a:ext uri="{63B3BB69-23CF-44E3-9099-C40C66FF867C}">
                  <a14:compatExt spid="_x0000_s177153"/>
                </a:ext>
                <a:ext uri="{FF2B5EF4-FFF2-40B4-BE49-F238E27FC236}">
                  <a16:creationId xmlns:a16="http://schemas.microsoft.com/office/drawing/2014/main" id="{00000000-0008-0000-0200-000001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77154" name="Button 2" hidden="1">
              <a:extLst>
                <a:ext uri="{63B3BB69-23CF-44E3-9099-C40C66FF867C}">
                  <a14:compatExt spid="_x0000_s177154"/>
                </a:ext>
                <a:ext uri="{FF2B5EF4-FFF2-40B4-BE49-F238E27FC236}">
                  <a16:creationId xmlns:a16="http://schemas.microsoft.com/office/drawing/2014/main" id="{00000000-0008-0000-0200-000002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77155" name="Button 3" hidden="1">
              <a:extLst>
                <a:ext uri="{63B3BB69-23CF-44E3-9099-C40C66FF867C}">
                  <a14:compatExt spid="_x0000_s177155"/>
                </a:ext>
                <a:ext uri="{FF2B5EF4-FFF2-40B4-BE49-F238E27FC236}">
                  <a16:creationId xmlns:a16="http://schemas.microsoft.com/office/drawing/2014/main" id="{00000000-0008-0000-0200-000003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56" name="Button 4" hidden="1">
              <a:extLst>
                <a:ext uri="{63B3BB69-23CF-44E3-9099-C40C66FF867C}">
                  <a14:compatExt spid="_x0000_s177156"/>
                </a:ext>
                <a:ext uri="{FF2B5EF4-FFF2-40B4-BE49-F238E27FC236}">
                  <a16:creationId xmlns:a16="http://schemas.microsoft.com/office/drawing/2014/main" id="{00000000-0008-0000-0200-000004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7157" name="Button 5" hidden="1">
              <a:extLst>
                <a:ext uri="{63B3BB69-23CF-44E3-9099-C40C66FF867C}">
                  <a14:compatExt spid="_x0000_s177157"/>
                </a:ext>
                <a:ext uri="{FF2B5EF4-FFF2-40B4-BE49-F238E27FC236}">
                  <a16:creationId xmlns:a16="http://schemas.microsoft.com/office/drawing/2014/main" id="{00000000-0008-0000-0200-000005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7158" name="Button 6" hidden="1">
              <a:extLst>
                <a:ext uri="{63B3BB69-23CF-44E3-9099-C40C66FF867C}">
                  <a14:compatExt spid="_x0000_s177158"/>
                </a:ext>
                <a:ext uri="{FF2B5EF4-FFF2-40B4-BE49-F238E27FC236}">
                  <a16:creationId xmlns:a16="http://schemas.microsoft.com/office/drawing/2014/main" id="{00000000-0008-0000-0200-000006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7159" name="Button 7" hidden="1">
              <a:extLst>
                <a:ext uri="{63B3BB69-23CF-44E3-9099-C40C66FF867C}">
                  <a14:compatExt spid="_x0000_s177159"/>
                </a:ext>
                <a:ext uri="{FF2B5EF4-FFF2-40B4-BE49-F238E27FC236}">
                  <a16:creationId xmlns:a16="http://schemas.microsoft.com/office/drawing/2014/main" id="{00000000-0008-0000-0200-000007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7160" name="Button 8" hidden="1">
              <a:extLst>
                <a:ext uri="{63B3BB69-23CF-44E3-9099-C40C66FF867C}">
                  <a14:compatExt spid="_x0000_s177160"/>
                </a:ext>
                <a:ext uri="{FF2B5EF4-FFF2-40B4-BE49-F238E27FC236}">
                  <a16:creationId xmlns:a16="http://schemas.microsoft.com/office/drawing/2014/main" id="{00000000-0008-0000-0200-000008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61" name="Button 9" hidden="1">
              <a:extLst>
                <a:ext uri="{63B3BB69-23CF-44E3-9099-C40C66FF867C}">
                  <a14:compatExt spid="_x0000_s177161"/>
                </a:ext>
                <a:ext uri="{FF2B5EF4-FFF2-40B4-BE49-F238E27FC236}">
                  <a16:creationId xmlns:a16="http://schemas.microsoft.com/office/drawing/2014/main" id="{00000000-0008-0000-0200-000009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7162" name="Button 10" hidden="1">
              <a:extLst>
                <a:ext uri="{63B3BB69-23CF-44E3-9099-C40C66FF867C}">
                  <a14:compatExt spid="_x0000_s177162"/>
                </a:ext>
                <a:ext uri="{FF2B5EF4-FFF2-40B4-BE49-F238E27FC236}">
                  <a16:creationId xmlns:a16="http://schemas.microsoft.com/office/drawing/2014/main" id="{00000000-0008-0000-0200-00000A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7163" name="Button 11" hidden="1">
              <a:extLst>
                <a:ext uri="{63B3BB69-23CF-44E3-9099-C40C66FF867C}">
                  <a14:compatExt spid="_x0000_s177163"/>
                </a:ext>
                <a:ext uri="{FF2B5EF4-FFF2-40B4-BE49-F238E27FC236}">
                  <a16:creationId xmlns:a16="http://schemas.microsoft.com/office/drawing/2014/main" id="{00000000-0008-0000-0200-00000B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7164" name="Button 12" hidden="1">
              <a:extLst>
                <a:ext uri="{63B3BB69-23CF-44E3-9099-C40C66FF867C}">
                  <a14:compatExt spid="_x0000_s177164"/>
                </a:ext>
                <a:ext uri="{FF2B5EF4-FFF2-40B4-BE49-F238E27FC236}">
                  <a16:creationId xmlns:a16="http://schemas.microsoft.com/office/drawing/2014/main" id="{00000000-0008-0000-0200-00000C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77165" name="Button 13" hidden="1">
              <a:extLst>
                <a:ext uri="{63B3BB69-23CF-44E3-9099-C40C66FF867C}">
                  <a14:compatExt spid="_x0000_s177165"/>
                </a:ext>
                <a:ext uri="{FF2B5EF4-FFF2-40B4-BE49-F238E27FC236}">
                  <a16:creationId xmlns:a16="http://schemas.microsoft.com/office/drawing/2014/main" id="{00000000-0008-0000-0200-00000D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66" name="Button 14" hidden="1">
              <a:extLst>
                <a:ext uri="{63B3BB69-23CF-44E3-9099-C40C66FF867C}">
                  <a14:compatExt spid="_x0000_s177166"/>
                </a:ext>
                <a:ext uri="{FF2B5EF4-FFF2-40B4-BE49-F238E27FC236}">
                  <a16:creationId xmlns:a16="http://schemas.microsoft.com/office/drawing/2014/main" id="{00000000-0008-0000-0200-00000E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77167" name="Button 15" hidden="1">
              <a:extLst>
                <a:ext uri="{63B3BB69-23CF-44E3-9099-C40C66FF867C}">
                  <a14:compatExt spid="_x0000_s177167"/>
                </a:ext>
                <a:ext uri="{FF2B5EF4-FFF2-40B4-BE49-F238E27FC236}">
                  <a16:creationId xmlns:a16="http://schemas.microsoft.com/office/drawing/2014/main" id="{00000000-0008-0000-0200-00000F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77168" name="Button 16" hidden="1">
              <a:extLst>
                <a:ext uri="{63B3BB69-23CF-44E3-9099-C40C66FF867C}">
                  <a14:compatExt spid="_x0000_s177168"/>
                </a:ext>
                <a:ext uri="{FF2B5EF4-FFF2-40B4-BE49-F238E27FC236}">
                  <a16:creationId xmlns:a16="http://schemas.microsoft.com/office/drawing/2014/main" id="{00000000-0008-0000-0200-000010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77169" name="Button 17" hidden="1">
              <a:extLst>
                <a:ext uri="{63B3BB69-23CF-44E3-9099-C40C66FF867C}">
                  <a14:compatExt spid="_x0000_s177169"/>
                </a:ext>
                <a:ext uri="{FF2B5EF4-FFF2-40B4-BE49-F238E27FC236}">
                  <a16:creationId xmlns:a16="http://schemas.microsoft.com/office/drawing/2014/main" id="{00000000-0008-0000-0200-000011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77170" name="Button 18" hidden="1">
              <a:extLst>
                <a:ext uri="{63B3BB69-23CF-44E3-9099-C40C66FF867C}">
                  <a14:compatExt spid="_x0000_s177170"/>
                </a:ext>
                <a:ext uri="{FF2B5EF4-FFF2-40B4-BE49-F238E27FC236}">
                  <a16:creationId xmlns:a16="http://schemas.microsoft.com/office/drawing/2014/main" id="{00000000-0008-0000-0200-000012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77171" name="Button 19" hidden="1">
              <a:extLst>
                <a:ext uri="{63B3BB69-23CF-44E3-9099-C40C66FF867C}">
                  <a14:compatExt spid="_x0000_s177171"/>
                </a:ext>
                <a:ext uri="{FF2B5EF4-FFF2-40B4-BE49-F238E27FC236}">
                  <a16:creationId xmlns:a16="http://schemas.microsoft.com/office/drawing/2014/main" id="{00000000-0008-0000-0200-000013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77172" name="Button 20" hidden="1">
              <a:extLst>
                <a:ext uri="{63B3BB69-23CF-44E3-9099-C40C66FF867C}">
                  <a14:compatExt spid="_x0000_s177172"/>
                </a:ext>
                <a:ext uri="{FF2B5EF4-FFF2-40B4-BE49-F238E27FC236}">
                  <a16:creationId xmlns:a16="http://schemas.microsoft.com/office/drawing/2014/main" id="{00000000-0008-0000-0200-000014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45409" name="Button 1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03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45410" name="Button 2" hidden="1">
              <a:extLst>
                <a:ext uri="{63B3BB69-23CF-44E3-9099-C40C66FF867C}">
                  <a14:compatExt spid="_x0000_s145410"/>
                </a:ext>
                <a:ext uri="{FF2B5EF4-FFF2-40B4-BE49-F238E27FC236}">
                  <a16:creationId xmlns:a16="http://schemas.microsoft.com/office/drawing/2014/main" id="{00000000-0008-0000-0300-000002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45411" name="Button 3" hidden="1">
              <a:extLst>
                <a:ext uri="{63B3BB69-23CF-44E3-9099-C40C66FF867C}">
                  <a14:compatExt spid="_x0000_s145411"/>
                </a:ext>
                <a:ext uri="{FF2B5EF4-FFF2-40B4-BE49-F238E27FC236}">
                  <a16:creationId xmlns:a16="http://schemas.microsoft.com/office/drawing/2014/main" id="{00000000-0008-0000-0300-000003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2" name="Button 4" hidden="1">
              <a:extLst>
                <a:ext uri="{63B3BB69-23CF-44E3-9099-C40C66FF867C}">
                  <a14:compatExt spid="_x0000_s145412"/>
                </a:ext>
                <a:ext uri="{FF2B5EF4-FFF2-40B4-BE49-F238E27FC236}">
                  <a16:creationId xmlns:a16="http://schemas.microsoft.com/office/drawing/2014/main" id="{00000000-0008-0000-0300-000004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45413" name="Button 5" hidden="1">
              <a:extLst>
                <a:ext uri="{63B3BB69-23CF-44E3-9099-C40C66FF867C}">
                  <a14:compatExt spid="_x0000_s145413"/>
                </a:ext>
                <a:ext uri="{FF2B5EF4-FFF2-40B4-BE49-F238E27FC236}">
                  <a16:creationId xmlns:a16="http://schemas.microsoft.com/office/drawing/2014/main" id="{00000000-0008-0000-0300-000005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45414" name="Button 6" hidden="1">
              <a:extLst>
                <a:ext uri="{63B3BB69-23CF-44E3-9099-C40C66FF867C}">
                  <a14:compatExt spid="_x0000_s145414"/>
                </a:ext>
                <a:ext uri="{FF2B5EF4-FFF2-40B4-BE49-F238E27FC236}">
                  <a16:creationId xmlns:a16="http://schemas.microsoft.com/office/drawing/2014/main" id="{00000000-0008-0000-0300-000006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45415" name="Button 7" hidden="1">
              <a:extLst>
                <a:ext uri="{63B3BB69-23CF-44E3-9099-C40C66FF867C}">
                  <a14:compatExt spid="_x0000_s145415"/>
                </a:ext>
                <a:ext uri="{FF2B5EF4-FFF2-40B4-BE49-F238E27FC236}">
                  <a16:creationId xmlns:a16="http://schemas.microsoft.com/office/drawing/2014/main" id="{00000000-0008-0000-0300-00000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45416" name="Button 8" hidden="1">
              <a:extLst>
                <a:ext uri="{63B3BB69-23CF-44E3-9099-C40C66FF867C}">
                  <a14:compatExt spid="_x0000_s145416"/>
                </a:ext>
                <a:ext uri="{FF2B5EF4-FFF2-40B4-BE49-F238E27FC236}">
                  <a16:creationId xmlns:a16="http://schemas.microsoft.com/office/drawing/2014/main" id="{00000000-0008-0000-0300-00000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7" name="Button 9" hidden="1">
              <a:extLst>
                <a:ext uri="{63B3BB69-23CF-44E3-9099-C40C66FF867C}">
                  <a14:compatExt spid="_x0000_s145417"/>
                </a:ext>
                <a:ext uri="{FF2B5EF4-FFF2-40B4-BE49-F238E27FC236}">
                  <a16:creationId xmlns:a16="http://schemas.microsoft.com/office/drawing/2014/main" id="{00000000-0008-0000-0300-00000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45418" name="Button 10" hidden="1">
              <a:extLst>
                <a:ext uri="{63B3BB69-23CF-44E3-9099-C40C66FF867C}">
                  <a14:compatExt spid="_x0000_s145418"/>
                </a:ext>
                <a:ext uri="{FF2B5EF4-FFF2-40B4-BE49-F238E27FC236}">
                  <a16:creationId xmlns:a16="http://schemas.microsoft.com/office/drawing/2014/main" id="{00000000-0008-0000-0300-00000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45419" name="Button 11" hidden="1">
              <a:extLst>
                <a:ext uri="{63B3BB69-23CF-44E3-9099-C40C66FF867C}">
                  <a14:compatExt spid="_x0000_s145419"/>
                </a:ext>
                <a:ext uri="{FF2B5EF4-FFF2-40B4-BE49-F238E27FC236}">
                  <a16:creationId xmlns:a16="http://schemas.microsoft.com/office/drawing/2014/main" id="{00000000-0008-0000-0300-00000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45420" name="Button 12" hidden="1">
              <a:extLst>
                <a:ext uri="{63B3BB69-23CF-44E3-9099-C40C66FF867C}">
                  <a14:compatExt spid="_x0000_s145420"/>
                </a:ext>
                <a:ext uri="{FF2B5EF4-FFF2-40B4-BE49-F238E27FC236}">
                  <a16:creationId xmlns:a16="http://schemas.microsoft.com/office/drawing/2014/main" id="{00000000-0008-0000-0300-00000C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45421" name="Button 13" hidden="1">
              <a:extLst>
                <a:ext uri="{63B3BB69-23CF-44E3-9099-C40C66FF867C}">
                  <a14:compatExt spid="_x0000_s145421"/>
                </a:ext>
                <a:ext uri="{FF2B5EF4-FFF2-40B4-BE49-F238E27FC236}">
                  <a16:creationId xmlns:a16="http://schemas.microsoft.com/office/drawing/2014/main" id="{00000000-0008-0000-0300-00000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45485" name="Button 77" hidden="1">
              <a:extLst>
                <a:ext uri="{63B3BB69-23CF-44E3-9099-C40C66FF867C}">
                  <a14:compatExt spid="_x0000_s145485"/>
                </a:ext>
                <a:ext uri="{FF2B5EF4-FFF2-40B4-BE49-F238E27FC236}">
                  <a16:creationId xmlns:a16="http://schemas.microsoft.com/office/drawing/2014/main" id="{00000000-0008-0000-0300-00004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486" name="Button 78" hidden="1">
              <a:extLst>
                <a:ext uri="{63B3BB69-23CF-44E3-9099-C40C66FF867C}">
                  <a14:compatExt spid="_x0000_s145486"/>
                </a:ext>
                <a:ext uri="{FF2B5EF4-FFF2-40B4-BE49-F238E27FC236}">
                  <a16:creationId xmlns:a16="http://schemas.microsoft.com/office/drawing/2014/main" id="{00000000-0008-0000-0300-00004E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45543" name="Button 135" hidden="1">
              <a:extLst>
                <a:ext uri="{63B3BB69-23CF-44E3-9099-C40C66FF867C}">
                  <a14:compatExt spid="_x0000_s145543"/>
                </a:ext>
                <a:ext uri="{FF2B5EF4-FFF2-40B4-BE49-F238E27FC236}">
                  <a16:creationId xmlns:a16="http://schemas.microsoft.com/office/drawing/2014/main" id="{00000000-0008-0000-0300-00008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45544" name="Button 136" hidden="1">
              <a:extLst>
                <a:ext uri="{63B3BB69-23CF-44E3-9099-C40C66FF867C}">
                  <a14:compatExt spid="_x0000_s145544"/>
                </a:ext>
                <a:ext uri="{FF2B5EF4-FFF2-40B4-BE49-F238E27FC236}">
                  <a16:creationId xmlns:a16="http://schemas.microsoft.com/office/drawing/2014/main" id="{00000000-0008-0000-0300-00008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45545" name="Button 137" hidden="1">
              <a:extLst>
                <a:ext uri="{63B3BB69-23CF-44E3-9099-C40C66FF867C}">
                  <a14:compatExt spid="_x0000_s145545"/>
                </a:ext>
                <a:ext uri="{FF2B5EF4-FFF2-40B4-BE49-F238E27FC236}">
                  <a16:creationId xmlns:a16="http://schemas.microsoft.com/office/drawing/2014/main" id="{00000000-0008-0000-0300-00008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45546" name="Button 138" hidden="1">
              <a:extLst>
                <a:ext uri="{63B3BB69-23CF-44E3-9099-C40C66FF867C}">
                  <a14:compatExt spid="_x0000_s145546"/>
                </a:ext>
                <a:ext uri="{FF2B5EF4-FFF2-40B4-BE49-F238E27FC236}">
                  <a16:creationId xmlns:a16="http://schemas.microsoft.com/office/drawing/2014/main" id="{00000000-0008-0000-0300-00008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547" name="Button 139" hidden="1">
              <a:extLst>
                <a:ext uri="{63B3BB69-23CF-44E3-9099-C40C66FF867C}">
                  <a14:compatExt spid="_x0000_s145547"/>
                </a:ext>
                <a:ext uri="{FF2B5EF4-FFF2-40B4-BE49-F238E27FC236}">
                  <a16:creationId xmlns:a16="http://schemas.microsoft.com/office/drawing/2014/main" id="{00000000-0008-0000-0300-00008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1793" name="Button 1" hidden="1">
              <a:extLst>
                <a:ext uri="{63B3BB69-23CF-44E3-9099-C40C66FF867C}">
                  <a14:compatExt spid="_x0000_s161793"/>
                </a:ext>
                <a:ext uri="{FF2B5EF4-FFF2-40B4-BE49-F238E27FC236}">
                  <a16:creationId xmlns:a16="http://schemas.microsoft.com/office/drawing/2014/main" id="{00000000-0008-0000-0400-00000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1794" name="Button 2" hidden="1">
              <a:extLst>
                <a:ext uri="{63B3BB69-23CF-44E3-9099-C40C66FF867C}">
                  <a14:compatExt spid="_x0000_s161794"/>
                </a:ext>
                <a:ext uri="{FF2B5EF4-FFF2-40B4-BE49-F238E27FC236}">
                  <a16:creationId xmlns:a16="http://schemas.microsoft.com/office/drawing/2014/main" id="{00000000-0008-0000-0400-00000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1795" name="Button 3" hidden="1">
              <a:extLst>
                <a:ext uri="{63B3BB69-23CF-44E3-9099-C40C66FF867C}">
                  <a14:compatExt spid="_x0000_s161795"/>
                </a:ext>
                <a:ext uri="{FF2B5EF4-FFF2-40B4-BE49-F238E27FC236}">
                  <a16:creationId xmlns:a16="http://schemas.microsoft.com/office/drawing/2014/main" id="{00000000-0008-0000-0400-000003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796" name="Button 4" hidden="1">
              <a:extLst>
                <a:ext uri="{63B3BB69-23CF-44E3-9099-C40C66FF867C}">
                  <a14:compatExt spid="_x0000_s161796"/>
                </a:ext>
                <a:ext uri="{FF2B5EF4-FFF2-40B4-BE49-F238E27FC236}">
                  <a16:creationId xmlns:a16="http://schemas.microsoft.com/office/drawing/2014/main" id="{00000000-0008-0000-0400-000004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1797" name="Button 5" hidden="1">
              <a:extLst>
                <a:ext uri="{63B3BB69-23CF-44E3-9099-C40C66FF867C}">
                  <a14:compatExt spid="_x0000_s161797"/>
                </a:ext>
                <a:ext uri="{FF2B5EF4-FFF2-40B4-BE49-F238E27FC236}">
                  <a16:creationId xmlns:a16="http://schemas.microsoft.com/office/drawing/2014/main" id="{00000000-0008-0000-0400-000005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1798" name="Button 6" hidden="1">
              <a:extLst>
                <a:ext uri="{63B3BB69-23CF-44E3-9099-C40C66FF867C}">
                  <a14:compatExt spid="_x0000_s161798"/>
                </a:ext>
                <a:ext uri="{FF2B5EF4-FFF2-40B4-BE49-F238E27FC236}">
                  <a16:creationId xmlns:a16="http://schemas.microsoft.com/office/drawing/2014/main" id="{00000000-0008-0000-0400-000006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1799" name="Button 7" hidden="1">
              <a:extLst>
                <a:ext uri="{63B3BB69-23CF-44E3-9099-C40C66FF867C}">
                  <a14:compatExt spid="_x0000_s161799"/>
                </a:ext>
                <a:ext uri="{FF2B5EF4-FFF2-40B4-BE49-F238E27FC236}">
                  <a16:creationId xmlns:a16="http://schemas.microsoft.com/office/drawing/2014/main" id="{00000000-0008-0000-0400-000007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1800" name="Button 8" hidden="1">
              <a:extLst>
                <a:ext uri="{63B3BB69-23CF-44E3-9099-C40C66FF867C}">
                  <a14:compatExt spid="_x0000_s161800"/>
                </a:ext>
                <a:ext uri="{FF2B5EF4-FFF2-40B4-BE49-F238E27FC236}">
                  <a16:creationId xmlns:a16="http://schemas.microsoft.com/office/drawing/2014/main" id="{00000000-0008-0000-0400-000008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1" name="Button 9" hidden="1">
              <a:extLst>
                <a:ext uri="{63B3BB69-23CF-44E3-9099-C40C66FF867C}">
                  <a14:compatExt spid="_x0000_s161801"/>
                </a:ext>
                <a:ext uri="{FF2B5EF4-FFF2-40B4-BE49-F238E27FC236}">
                  <a16:creationId xmlns:a16="http://schemas.microsoft.com/office/drawing/2014/main" id="{00000000-0008-0000-0400-000009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1802" name="Button 10" hidden="1">
              <a:extLst>
                <a:ext uri="{63B3BB69-23CF-44E3-9099-C40C66FF867C}">
                  <a14:compatExt spid="_x0000_s161802"/>
                </a:ext>
                <a:ext uri="{FF2B5EF4-FFF2-40B4-BE49-F238E27FC236}">
                  <a16:creationId xmlns:a16="http://schemas.microsoft.com/office/drawing/2014/main" id="{00000000-0008-0000-0400-00000A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1803" name="Button 11" hidden="1">
              <a:extLst>
                <a:ext uri="{63B3BB69-23CF-44E3-9099-C40C66FF867C}">
                  <a14:compatExt spid="_x0000_s161803"/>
                </a:ext>
                <a:ext uri="{FF2B5EF4-FFF2-40B4-BE49-F238E27FC236}">
                  <a16:creationId xmlns:a16="http://schemas.microsoft.com/office/drawing/2014/main" id="{00000000-0008-0000-0400-00000B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1804" name="Button 12" hidden="1">
              <a:extLst>
                <a:ext uri="{63B3BB69-23CF-44E3-9099-C40C66FF867C}">
                  <a14:compatExt spid="_x0000_s161804"/>
                </a:ext>
                <a:ext uri="{FF2B5EF4-FFF2-40B4-BE49-F238E27FC236}">
                  <a16:creationId xmlns:a16="http://schemas.microsoft.com/office/drawing/2014/main" id="{00000000-0008-0000-0400-00000C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1805" name="Button 13" hidden="1">
              <a:extLst>
                <a:ext uri="{63B3BB69-23CF-44E3-9099-C40C66FF867C}">
                  <a14:compatExt spid="_x0000_s161805"/>
                </a:ext>
                <a:ext uri="{FF2B5EF4-FFF2-40B4-BE49-F238E27FC236}">
                  <a16:creationId xmlns:a16="http://schemas.microsoft.com/office/drawing/2014/main" id="{00000000-0008-0000-0400-00000D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6" name="Button 14" hidden="1">
              <a:extLst>
                <a:ext uri="{63B3BB69-23CF-44E3-9099-C40C66FF867C}">
                  <a14:compatExt spid="_x0000_s161806"/>
                </a:ext>
                <a:ext uri="{FF2B5EF4-FFF2-40B4-BE49-F238E27FC236}">
                  <a16:creationId xmlns:a16="http://schemas.microsoft.com/office/drawing/2014/main" id="{00000000-0008-0000-0400-00000E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1807" name="Button 15" hidden="1">
              <a:extLst>
                <a:ext uri="{63B3BB69-23CF-44E3-9099-C40C66FF867C}">
                  <a14:compatExt spid="_x0000_s161807"/>
                </a:ext>
                <a:ext uri="{FF2B5EF4-FFF2-40B4-BE49-F238E27FC236}">
                  <a16:creationId xmlns:a16="http://schemas.microsoft.com/office/drawing/2014/main" id="{00000000-0008-0000-0400-00000F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1808" name="Button 16" hidden="1">
              <a:extLst>
                <a:ext uri="{63B3BB69-23CF-44E3-9099-C40C66FF867C}">
                  <a14:compatExt spid="_x0000_s161808"/>
                </a:ext>
                <a:ext uri="{FF2B5EF4-FFF2-40B4-BE49-F238E27FC236}">
                  <a16:creationId xmlns:a16="http://schemas.microsoft.com/office/drawing/2014/main" id="{00000000-0008-0000-0400-000010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1809" name="Button 17" hidden="1">
              <a:extLst>
                <a:ext uri="{63B3BB69-23CF-44E3-9099-C40C66FF867C}">
                  <a14:compatExt spid="_x0000_s161809"/>
                </a:ext>
                <a:ext uri="{FF2B5EF4-FFF2-40B4-BE49-F238E27FC236}">
                  <a16:creationId xmlns:a16="http://schemas.microsoft.com/office/drawing/2014/main" id="{00000000-0008-0000-0400-00001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1810" name="Button 18" hidden="1">
              <a:extLst>
                <a:ext uri="{63B3BB69-23CF-44E3-9099-C40C66FF867C}">
                  <a14:compatExt spid="_x0000_s161810"/>
                </a:ext>
                <a:ext uri="{FF2B5EF4-FFF2-40B4-BE49-F238E27FC236}">
                  <a16:creationId xmlns:a16="http://schemas.microsoft.com/office/drawing/2014/main" id="{00000000-0008-0000-0400-00001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1811" name="Button 19" hidden="1">
              <a:extLst>
                <a:ext uri="{63B3BB69-23CF-44E3-9099-C40C66FF867C}">
                  <a14:compatExt spid="_x0000_s161811"/>
                </a:ext>
                <a:ext uri="{FF2B5EF4-FFF2-40B4-BE49-F238E27FC236}">
                  <a16:creationId xmlns:a16="http://schemas.microsoft.com/office/drawing/2014/main" id="{00000000-0008-0000-0400-000013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1812" name="Button 20" hidden="1">
              <a:extLst>
                <a:ext uri="{63B3BB69-23CF-44E3-9099-C40C66FF867C}">
                  <a14:compatExt spid="_x0000_s161812"/>
                </a:ext>
                <a:ext uri="{FF2B5EF4-FFF2-40B4-BE49-F238E27FC236}">
                  <a16:creationId xmlns:a16="http://schemas.microsoft.com/office/drawing/2014/main" id="{00000000-0008-0000-0400-000014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3841" name="Button 1" hidden="1">
              <a:extLst>
                <a:ext uri="{63B3BB69-23CF-44E3-9099-C40C66FF867C}">
                  <a14:compatExt spid="_x0000_s163841"/>
                </a:ext>
                <a:ext uri="{FF2B5EF4-FFF2-40B4-BE49-F238E27FC236}">
                  <a16:creationId xmlns:a16="http://schemas.microsoft.com/office/drawing/2014/main" id="{00000000-0008-0000-0500-00000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3842" name="Button 2" hidden="1">
              <a:extLst>
                <a:ext uri="{63B3BB69-23CF-44E3-9099-C40C66FF867C}">
                  <a14:compatExt spid="_x0000_s163842"/>
                </a:ext>
                <a:ext uri="{FF2B5EF4-FFF2-40B4-BE49-F238E27FC236}">
                  <a16:creationId xmlns:a16="http://schemas.microsoft.com/office/drawing/2014/main" id="{00000000-0008-0000-0500-00000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3843" name="Button 3" hidden="1">
              <a:extLst>
                <a:ext uri="{63B3BB69-23CF-44E3-9099-C40C66FF867C}">
                  <a14:compatExt spid="_x0000_s163843"/>
                </a:ext>
                <a:ext uri="{FF2B5EF4-FFF2-40B4-BE49-F238E27FC236}">
                  <a16:creationId xmlns:a16="http://schemas.microsoft.com/office/drawing/2014/main" id="{00000000-0008-0000-0500-00000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4" name="Button 4" hidden="1">
              <a:extLst>
                <a:ext uri="{63B3BB69-23CF-44E3-9099-C40C66FF867C}">
                  <a14:compatExt spid="_x0000_s163844"/>
                </a:ext>
                <a:ext uri="{FF2B5EF4-FFF2-40B4-BE49-F238E27FC236}">
                  <a16:creationId xmlns:a16="http://schemas.microsoft.com/office/drawing/2014/main" id="{00000000-0008-0000-0500-00000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3845" name="Button 5" hidden="1">
              <a:extLst>
                <a:ext uri="{63B3BB69-23CF-44E3-9099-C40C66FF867C}">
                  <a14:compatExt spid="_x0000_s163845"/>
                </a:ext>
                <a:ext uri="{FF2B5EF4-FFF2-40B4-BE49-F238E27FC236}">
                  <a16:creationId xmlns:a16="http://schemas.microsoft.com/office/drawing/2014/main" id="{00000000-0008-0000-0500-000005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846" name="Button 6" hidden="1">
              <a:extLst>
                <a:ext uri="{63B3BB69-23CF-44E3-9099-C40C66FF867C}">
                  <a14:compatExt spid="_x0000_s163846"/>
                </a:ext>
                <a:ext uri="{FF2B5EF4-FFF2-40B4-BE49-F238E27FC236}">
                  <a16:creationId xmlns:a16="http://schemas.microsoft.com/office/drawing/2014/main" id="{00000000-0008-0000-0500-000006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3847" name="Button 7" hidden="1">
              <a:extLst>
                <a:ext uri="{63B3BB69-23CF-44E3-9099-C40C66FF867C}">
                  <a14:compatExt spid="_x0000_s163847"/>
                </a:ext>
                <a:ext uri="{FF2B5EF4-FFF2-40B4-BE49-F238E27FC236}">
                  <a16:creationId xmlns:a16="http://schemas.microsoft.com/office/drawing/2014/main" id="{00000000-0008-0000-0500-000007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3848" name="Button 8" hidden="1">
              <a:extLst>
                <a:ext uri="{63B3BB69-23CF-44E3-9099-C40C66FF867C}">
                  <a14:compatExt spid="_x0000_s163848"/>
                </a:ext>
                <a:ext uri="{FF2B5EF4-FFF2-40B4-BE49-F238E27FC236}">
                  <a16:creationId xmlns:a16="http://schemas.microsoft.com/office/drawing/2014/main" id="{00000000-0008-0000-0500-000008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9" name="Button 9" hidden="1">
              <a:extLst>
                <a:ext uri="{63B3BB69-23CF-44E3-9099-C40C66FF867C}">
                  <a14:compatExt spid="_x0000_s163849"/>
                </a:ext>
                <a:ext uri="{FF2B5EF4-FFF2-40B4-BE49-F238E27FC236}">
                  <a16:creationId xmlns:a16="http://schemas.microsoft.com/office/drawing/2014/main" id="{00000000-0008-0000-0500-000009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3850" name="Button 10" hidden="1">
              <a:extLst>
                <a:ext uri="{63B3BB69-23CF-44E3-9099-C40C66FF867C}">
                  <a14:compatExt spid="_x0000_s163850"/>
                </a:ext>
                <a:ext uri="{FF2B5EF4-FFF2-40B4-BE49-F238E27FC236}">
                  <a16:creationId xmlns:a16="http://schemas.microsoft.com/office/drawing/2014/main" id="{00000000-0008-0000-0500-00000A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3851" name="Button 11" hidden="1">
              <a:extLst>
                <a:ext uri="{63B3BB69-23CF-44E3-9099-C40C66FF867C}">
                  <a14:compatExt spid="_x0000_s163851"/>
                </a:ext>
                <a:ext uri="{FF2B5EF4-FFF2-40B4-BE49-F238E27FC236}">
                  <a16:creationId xmlns:a16="http://schemas.microsoft.com/office/drawing/2014/main" id="{00000000-0008-0000-0500-00000B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3852" name="Button 12" hidden="1">
              <a:extLst>
                <a:ext uri="{63B3BB69-23CF-44E3-9099-C40C66FF867C}">
                  <a14:compatExt spid="_x0000_s163852"/>
                </a:ext>
                <a:ext uri="{FF2B5EF4-FFF2-40B4-BE49-F238E27FC236}">
                  <a16:creationId xmlns:a16="http://schemas.microsoft.com/office/drawing/2014/main" id="{00000000-0008-0000-0500-00000C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3853" name="Button 13" hidden="1">
              <a:extLst>
                <a:ext uri="{63B3BB69-23CF-44E3-9099-C40C66FF867C}">
                  <a14:compatExt spid="_x0000_s163853"/>
                </a:ext>
                <a:ext uri="{FF2B5EF4-FFF2-40B4-BE49-F238E27FC236}">
                  <a16:creationId xmlns:a16="http://schemas.microsoft.com/office/drawing/2014/main" id="{00000000-0008-0000-0500-00000D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3854" name="Button 14" hidden="1">
              <a:extLst>
                <a:ext uri="{63B3BB69-23CF-44E3-9099-C40C66FF867C}">
                  <a14:compatExt spid="_x0000_s163854"/>
                </a:ext>
                <a:ext uri="{FF2B5EF4-FFF2-40B4-BE49-F238E27FC236}">
                  <a16:creationId xmlns:a16="http://schemas.microsoft.com/office/drawing/2014/main" id="{00000000-0008-0000-0500-00000E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55" name="Button 15" hidden="1">
              <a:extLst>
                <a:ext uri="{63B3BB69-23CF-44E3-9099-C40C66FF867C}">
                  <a14:compatExt spid="_x0000_s163855"/>
                </a:ext>
                <a:ext uri="{FF2B5EF4-FFF2-40B4-BE49-F238E27FC236}">
                  <a16:creationId xmlns:a16="http://schemas.microsoft.com/office/drawing/2014/main" id="{00000000-0008-0000-0500-00000F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3856" name="Button 16" hidden="1">
              <a:extLst>
                <a:ext uri="{63B3BB69-23CF-44E3-9099-C40C66FF867C}">
                  <a14:compatExt spid="_x0000_s163856"/>
                </a:ext>
                <a:ext uri="{FF2B5EF4-FFF2-40B4-BE49-F238E27FC236}">
                  <a16:creationId xmlns:a16="http://schemas.microsoft.com/office/drawing/2014/main" id="{00000000-0008-0000-0500-000010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3857" name="Button 17" hidden="1">
              <a:extLst>
                <a:ext uri="{63B3BB69-23CF-44E3-9099-C40C66FF867C}">
                  <a14:compatExt spid="_x0000_s163857"/>
                </a:ext>
                <a:ext uri="{FF2B5EF4-FFF2-40B4-BE49-F238E27FC236}">
                  <a16:creationId xmlns:a16="http://schemas.microsoft.com/office/drawing/2014/main" id="{00000000-0008-0000-0500-00001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3858" name="Button 18" hidden="1">
              <a:extLst>
                <a:ext uri="{63B3BB69-23CF-44E3-9099-C40C66FF867C}">
                  <a14:compatExt spid="_x0000_s163858"/>
                </a:ext>
                <a:ext uri="{FF2B5EF4-FFF2-40B4-BE49-F238E27FC236}">
                  <a16:creationId xmlns:a16="http://schemas.microsoft.com/office/drawing/2014/main" id="{00000000-0008-0000-0500-00001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3859" name="Button 19" hidden="1">
              <a:extLst>
                <a:ext uri="{63B3BB69-23CF-44E3-9099-C40C66FF867C}">
                  <a14:compatExt spid="_x0000_s163859"/>
                </a:ext>
                <a:ext uri="{FF2B5EF4-FFF2-40B4-BE49-F238E27FC236}">
                  <a16:creationId xmlns:a16="http://schemas.microsoft.com/office/drawing/2014/main" id="{00000000-0008-0000-0500-00001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60" name="Button 20" hidden="1">
              <a:extLst>
                <a:ext uri="{63B3BB69-23CF-44E3-9099-C40C66FF867C}">
                  <a14:compatExt spid="_x0000_s163860"/>
                </a:ext>
                <a:ext uri="{FF2B5EF4-FFF2-40B4-BE49-F238E27FC236}">
                  <a16:creationId xmlns:a16="http://schemas.microsoft.com/office/drawing/2014/main" id="{00000000-0008-0000-0500-00001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2817" name="Button 1" hidden="1">
              <a:extLst>
                <a:ext uri="{63B3BB69-23CF-44E3-9099-C40C66FF867C}">
                  <a14:compatExt spid="_x0000_s162817"/>
                </a:ext>
                <a:ext uri="{FF2B5EF4-FFF2-40B4-BE49-F238E27FC236}">
                  <a16:creationId xmlns:a16="http://schemas.microsoft.com/office/drawing/2014/main" id="{00000000-0008-0000-0600-000001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2818" name="Button 2" hidden="1">
              <a:extLst>
                <a:ext uri="{63B3BB69-23CF-44E3-9099-C40C66FF867C}">
                  <a14:compatExt spid="_x0000_s162818"/>
                </a:ext>
                <a:ext uri="{FF2B5EF4-FFF2-40B4-BE49-F238E27FC236}">
                  <a16:creationId xmlns:a16="http://schemas.microsoft.com/office/drawing/2014/main" id="{00000000-0008-0000-0600-000002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2819" name="Button 3" hidden="1">
              <a:extLst>
                <a:ext uri="{63B3BB69-23CF-44E3-9099-C40C66FF867C}">
                  <a14:compatExt spid="_x0000_s162819"/>
                </a:ext>
                <a:ext uri="{FF2B5EF4-FFF2-40B4-BE49-F238E27FC236}">
                  <a16:creationId xmlns:a16="http://schemas.microsoft.com/office/drawing/2014/main" id="{00000000-0008-0000-0600-000003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0" name="Button 4" hidden="1">
              <a:extLst>
                <a:ext uri="{63B3BB69-23CF-44E3-9099-C40C66FF867C}">
                  <a14:compatExt spid="_x0000_s162820"/>
                </a:ext>
                <a:ext uri="{FF2B5EF4-FFF2-40B4-BE49-F238E27FC236}">
                  <a16:creationId xmlns:a16="http://schemas.microsoft.com/office/drawing/2014/main" id="{00000000-0008-0000-0600-000004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2821" name="Button 5" hidden="1">
              <a:extLst>
                <a:ext uri="{63B3BB69-23CF-44E3-9099-C40C66FF867C}">
                  <a14:compatExt spid="_x0000_s162821"/>
                </a:ext>
                <a:ext uri="{FF2B5EF4-FFF2-40B4-BE49-F238E27FC236}">
                  <a16:creationId xmlns:a16="http://schemas.microsoft.com/office/drawing/2014/main" id="{00000000-0008-0000-0600-000005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2822" name="Button 6" hidden="1">
              <a:extLst>
                <a:ext uri="{63B3BB69-23CF-44E3-9099-C40C66FF867C}">
                  <a14:compatExt spid="_x0000_s162822"/>
                </a:ext>
                <a:ext uri="{FF2B5EF4-FFF2-40B4-BE49-F238E27FC236}">
                  <a16:creationId xmlns:a16="http://schemas.microsoft.com/office/drawing/2014/main" id="{00000000-0008-0000-0600-000006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2823" name="Button 7" hidden="1">
              <a:extLst>
                <a:ext uri="{63B3BB69-23CF-44E3-9099-C40C66FF867C}">
                  <a14:compatExt spid="_x0000_s162823"/>
                </a:ext>
                <a:ext uri="{FF2B5EF4-FFF2-40B4-BE49-F238E27FC236}">
                  <a16:creationId xmlns:a16="http://schemas.microsoft.com/office/drawing/2014/main" id="{00000000-0008-0000-0600-000007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2824" name="Button 8" hidden="1">
              <a:extLst>
                <a:ext uri="{63B3BB69-23CF-44E3-9099-C40C66FF867C}">
                  <a14:compatExt spid="_x0000_s162824"/>
                </a:ext>
                <a:ext uri="{FF2B5EF4-FFF2-40B4-BE49-F238E27FC236}">
                  <a16:creationId xmlns:a16="http://schemas.microsoft.com/office/drawing/2014/main" id="{00000000-0008-0000-0600-000008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5" name="Button 9" hidden="1">
              <a:extLst>
                <a:ext uri="{63B3BB69-23CF-44E3-9099-C40C66FF867C}">
                  <a14:compatExt spid="_x0000_s162825"/>
                </a:ext>
                <a:ext uri="{FF2B5EF4-FFF2-40B4-BE49-F238E27FC236}">
                  <a16:creationId xmlns:a16="http://schemas.microsoft.com/office/drawing/2014/main" id="{00000000-0008-0000-0600-000009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2826" name="Button 10" hidden="1">
              <a:extLst>
                <a:ext uri="{63B3BB69-23CF-44E3-9099-C40C66FF867C}">
                  <a14:compatExt spid="_x0000_s162826"/>
                </a:ext>
                <a:ext uri="{FF2B5EF4-FFF2-40B4-BE49-F238E27FC236}">
                  <a16:creationId xmlns:a16="http://schemas.microsoft.com/office/drawing/2014/main" id="{00000000-0008-0000-0600-00000A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2827" name="Button 11" hidden="1">
              <a:extLst>
                <a:ext uri="{63B3BB69-23CF-44E3-9099-C40C66FF867C}">
                  <a14:compatExt spid="_x0000_s162827"/>
                </a:ext>
                <a:ext uri="{FF2B5EF4-FFF2-40B4-BE49-F238E27FC236}">
                  <a16:creationId xmlns:a16="http://schemas.microsoft.com/office/drawing/2014/main" id="{00000000-0008-0000-0600-00000B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2828" name="Button 12" hidden="1">
              <a:extLst>
                <a:ext uri="{63B3BB69-23CF-44E3-9099-C40C66FF867C}">
                  <a14:compatExt spid="_x0000_s162828"/>
                </a:ext>
                <a:ext uri="{FF2B5EF4-FFF2-40B4-BE49-F238E27FC236}">
                  <a16:creationId xmlns:a16="http://schemas.microsoft.com/office/drawing/2014/main" id="{00000000-0008-0000-0600-00000C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2829" name="Button 13" hidden="1">
              <a:extLst>
                <a:ext uri="{63B3BB69-23CF-44E3-9099-C40C66FF867C}">
                  <a14:compatExt spid="_x0000_s162829"/>
                </a:ext>
                <a:ext uri="{FF2B5EF4-FFF2-40B4-BE49-F238E27FC236}">
                  <a16:creationId xmlns:a16="http://schemas.microsoft.com/office/drawing/2014/main" id="{00000000-0008-0000-0600-00000D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30" name="Button 14" hidden="1">
              <a:extLst>
                <a:ext uri="{63B3BB69-23CF-44E3-9099-C40C66FF867C}">
                  <a14:compatExt spid="_x0000_s162830"/>
                </a:ext>
                <a:ext uri="{FF2B5EF4-FFF2-40B4-BE49-F238E27FC236}">
                  <a16:creationId xmlns:a16="http://schemas.microsoft.com/office/drawing/2014/main" id="{00000000-0008-0000-0600-00000E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2831" name="Button 15" hidden="1">
              <a:extLst>
                <a:ext uri="{63B3BB69-23CF-44E3-9099-C40C66FF867C}">
                  <a14:compatExt spid="_x0000_s162831"/>
                </a:ext>
                <a:ext uri="{FF2B5EF4-FFF2-40B4-BE49-F238E27FC236}">
                  <a16:creationId xmlns:a16="http://schemas.microsoft.com/office/drawing/2014/main" id="{00000000-0008-0000-0600-00000F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2832" name="Button 16" hidden="1">
              <a:extLst>
                <a:ext uri="{63B3BB69-23CF-44E3-9099-C40C66FF867C}">
                  <a14:compatExt spid="_x0000_s162832"/>
                </a:ext>
                <a:ext uri="{FF2B5EF4-FFF2-40B4-BE49-F238E27FC236}">
                  <a16:creationId xmlns:a16="http://schemas.microsoft.com/office/drawing/2014/main" id="{00000000-0008-0000-0600-000010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2833" name="Button 17" hidden="1">
              <a:extLst>
                <a:ext uri="{63B3BB69-23CF-44E3-9099-C40C66FF867C}">
                  <a14:compatExt spid="_x0000_s162833"/>
                </a:ext>
                <a:ext uri="{FF2B5EF4-FFF2-40B4-BE49-F238E27FC236}">
                  <a16:creationId xmlns:a16="http://schemas.microsoft.com/office/drawing/2014/main" id="{00000000-0008-0000-0600-000011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2834" name="Button 18" hidden="1">
              <a:extLst>
                <a:ext uri="{63B3BB69-23CF-44E3-9099-C40C66FF867C}">
                  <a14:compatExt spid="_x0000_s162834"/>
                </a:ext>
                <a:ext uri="{FF2B5EF4-FFF2-40B4-BE49-F238E27FC236}">
                  <a16:creationId xmlns:a16="http://schemas.microsoft.com/office/drawing/2014/main" id="{00000000-0008-0000-0600-000012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2835" name="Button 19" hidden="1">
              <a:extLst>
                <a:ext uri="{63B3BB69-23CF-44E3-9099-C40C66FF867C}">
                  <a14:compatExt spid="_x0000_s162835"/>
                </a:ext>
                <a:ext uri="{FF2B5EF4-FFF2-40B4-BE49-F238E27FC236}">
                  <a16:creationId xmlns:a16="http://schemas.microsoft.com/office/drawing/2014/main" id="{00000000-0008-0000-0600-000013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2836" name="Button 20" hidden="1">
              <a:extLst>
                <a:ext uri="{63B3BB69-23CF-44E3-9099-C40C66FF867C}">
                  <a14:compatExt spid="_x0000_s162836"/>
                </a:ext>
                <a:ext uri="{FF2B5EF4-FFF2-40B4-BE49-F238E27FC236}">
                  <a16:creationId xmlns:a16="http://schemas.microsoft.com/office/drawing/2014/main" id="{00000000-0008-0000-0600-000014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6673" name="Button 1" hidden="1">
              <a:extLst>
                <a:ext uri="{63B3BB69-23CF-44E3-9099-C40C66FF867C}">
                  <a14:compatExt spid="_x0000_s156673"/>
                </a:ext>
                <a:ext uri="{FF2B5EF4-FFF2-40B4-BE49-F238E27FC236}">
                  <a16:creationId xmlns:a16="http://schemas.microsoft.com/office/drawing/2014/main" id="{00000000-0008-0000-0700-000001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6674" name="Button 2" hidden="1">
              <a:extLst>
                <a:ext uri="{63B3BB69-23CF-44E3-9099-C40C66FF867C}">
                  <a14:compatExt spid="_x0000_s156674"/>
                </a:ext>
                <a:ext uri="{FF2B5EF4-FFF2-40B4-BE49-F238E27FC236}">
                  <a16:creationId xmlns:a16="http://schemas.microsoft.com/office/drawing/2014/main" id="{00000000-0008-0000-0700-000002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6675" name="Button 3" hidden="1">
              <a:extLst>
                <a:ext uri="{63B3BB69-23CF-44E3-9099-C40C66FF867C}">
                  <a14:compatExt spid="_x0000_s156675"/>
                </a:ext>
                <a:ext uri="{FF2B5EF4-FFF2-40B4-BE49-F238E27FC236}">
                  <a16:creationId xmlns:a16="http://schemas.microsoft.com/office/drawing/2014/main" id="{00000000-0008-0000-0700-00000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76" name="Button 4" hidden="1">
              <a:extLst>
                <a:ext uri="{63B3BB69-23CF-44E3-9099-C40C66FF867C}">
                  <a14:compatExt spid="_x0000_s156676"/>
                </a:ext>
                <a:ext uri="{FF2B5EF4-FFF2-40B4-BE49-F238E27FC236}">
                  <a16:creationId xmlns:a16="http://schemas.microsoft.com/office/drawing/2014/main" id="{00000000-0008-0000-0700-00000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6677" name="Button 5" hidden="1">
              <a:extLst>
                <a:ext uri="{63B3BB69-23CF-44E3-9099-C40C66FF867C}">
                  <a14:compatExt spid="_x0000_s156677"/>
                </a:ext>
                <a:ext uri="{FF2B5EF4-FFF2-40B4-BE49-F238E27FC236}">
                  <a16:creationId xmlns:a16="http://schemas.microsoft.com/office/drawing/2014/main" id="{00000000-0008-0000-0700-000005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6678" name="Button 6" hidden="1">
              <a:extLst>
                <a:ext uri="{63B3BB69-23CF-44E3-9099-C40C66FF867C}">
                  <a14:compatExt spid="_x0000_s156678"/>
                </a:ext>
                <a:ext uri="{FF2B5EF4-FFF2-40B4-BE49-F238E27FC236}">
                  <a16:creationId xmlns:a16="http://schemas.microsoft.com/office/drawing/2014/main" id="{00000000-0008-0000-0700-000006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6679" name="Button 7" hidden="1">
              <a:extLst>
                <a:ext uri="{63B3BB69-23CF-44E3-9099-C40C66FF867C}">
                  <a14:compatExt spid="_x0000_s156679"/>
                </a:ext>
                <a:ext uri="{FF2B5EF4-FFF2-40B4-BE49-F238E27FC236}">
                  <a16:creationId xmlns:a16="http://schemas.microsoft.com/office/drawing/2014/main" id="{00000000-0008-0000-0700-000007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6680" name="Button 8" hidden="1">
              <a:extLst>
                <a:ext uri="{63B3BB69-23CF-44E3-9099-C40C66FF867C}">
                  <a14:compatExt spid="_x0000_s156680"/>
                </a:ext>
                <a:ext uri="{FF2B5EF4-FFF2-40B4-BE49-F238E27FC236}">
                  <a16:creationId xmlns:a16="http://schemas.microsoft.com/office/drawing/2014/main" id="{00000000-0008-0000-0700-000008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81" name="Button 9" hidden="1">
              <a:extLst>
                <a:ext uri="{63B3BB69-23CF-44E3-9099-C40C66FF867C}">
                  <a14:compatExt spid="_x0000_s156681"/>
                </a:ext>
                <a:ext uri="{FF2B5EF4-FFF2-40B4-BE49-F238E27FC236}">
                  <a16:creationId xmlns:a16="http://schemas.microsoft.com/office/drawing/2014/main" id="{00000000-0008-0000-0700-000009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6682" name="Button 10" hidden="1">
              <a:extLst>
                <a:ext uri="{63B3BB69-23CF-44E3-9099-C40C66FF867C}">
                  <a14:compatExt spid="_x0000_s156682"/>
                </a:ext>
                <a:ext uri="{FF2B5EF4-FFF2-40B4-BE49-F238E27FC236}">
                  <a16:creationId xmlns:a16="http://schemas.microsoft.com/office/drawing/2014/main" id="{00000000-0008-0000-0700-00000A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6683" name="Button 11" hidden="1">
              <a:extLst>
                <a:ext uri="{63B3BB69-23CF-44E3-9099-C40C66FF867C}">
                  <a14:compatExt spid="_x0000_s156683"/>
                </a:ext>
                <a:ext uri="{FF2B5EF4-FFF2-40B4-BE49-F238E27FC236}">
                  <a16:creationId xmlns:a16="http://schemas.microsoft.com/office/drawing/2014/main" id="{00000000-0008-0000-0700-00000B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6684" name="Button 12" hidden="1">
              <a:extLst>
                <a:ext uri="{63B3BB69-23CF-44E3-9099-C40C66FF867C}">
                  <a14:compatExt spid="_x0000_s156684"/>
                </a:ext>
                <a:ext uri="{FF2B5EF4-FFF2-40B4-BE49-F238E27FC236}">
                  <a16:creationId xmlns:a16="http://schemas.microsoft.com/office/drawing/2014/main" id="{00000000-0008-0000-0700-00000C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6685" name="Button 13" hidden="1">
              <a:extLst>
                <a:ext uri="{63B3BB69-23CF-44E3-9099-C40C66FF867C}">
                  <a14:compatExt spid="_x0000_s156685"/>
                </a:ext>
                <a:ext uri="{FF2B5EF4-FFF2-40B4-BE49-F238E27FC236}">
                  <a16:creationId xmlns:a16="http://schemas.microsoft.com/office/drawing/2014/main" id="{00000000-0008-0000-0700-00000D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6686" name="Button 14" hidden="1">
              <a:extLst>
                <a:ext uri="{63B3BB69-23CF-44E3-9099-C40C66FF867C}">
                  <a14:compatExt spid="_x0000_s156686"/>
                </a:ext>
                <a:ext uri="{FF2B5EF4-FFF2-40B4-BE49-F238E27FC236}">
                  <a16:creationId xmlns:a16="http://schemas.microsoft.com/office/drawing/2014/main" id="{00000000-0008-0000-0700-00000E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87" name="Button 15" hidden="1">
              <a:extLst>
                <a:ext uri="{63B3BB69-23CF-44E3-9099-C40C66FF867C}">
                  <a14:compatExt spid="_x0000_s156687"/>
                </a:ext>
                <a:ext uri="{FF2B5EF4-FFF2-40B4-BE49-F238E27FC236}">
                  <a16:creationId xmlns:a16="http://schemas.microsoft.com/office/drawing/2014/main" id="{00000000-0008-0000-0700-00000F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6688" name="Button 16" hidden="1">
              <a:extLst>
                <a:ext uri="{63B3BB69-23CF-44E3-9099-C40C66FF867C}">
                  <a14:compatExt spid="_x0000_s156688"/>
                </a:ext>
                <a:ext uri="{FF2B5EF4-FFF2-40B4-BE49-F238E27FC236}">
                  <a16:creationId xmlns:a16="http://schemas.microsoft.com/office/drawing/2014/main" id="{00000000-0008-0000-0700-000010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6689" name="Button 17" hidden="1">
              <a:extLst>
                <a:ext uri="{63B3BB69-23CF-44E3-9099-C40C66FF867C}">
                  <a14:compatExt spid="_x0000_s156689"/>
                </a:ext>
                <a:ext uri="{FF2B5EF4-FFF2-40B4-BE49-F238E27FC236}">
                  <a16:creationId xmlns:a16="http://schemas.microsoft.com/office/drawing/2014/main" id="{00000000-0008-0000-0700-000011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6690" name="Button 18" hidden="1">
              <a:extLst>
                <a:ext uri="{63B3BB69-23CF-44E3-9099-C40C66FF867C}">
                  <a14:compatExt spid="_x0000_s156690"/>
                </a:ext>
                <a:ext uri="{FF2B5EF4-FFF2-40B4-BE49-F238E27FC236}">
                  <a16:creationId xmlns:a16="http://schemas.microsoft.com/office/drawing/2014/main" id="{00000000-0008-0000-0700-000012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6691" name="Button 19" hidden="1">
              <a:extLst>
                <a:ext uri="{63B3BB69-23CF-44E3-9099-C40C66FF867C}">
                  <a14:compatExt spid="_x0000_s156691"/>
                </a:ext>
                <a:ext uri="{FF2B5EF4-FFF2-40B4-BE49-F238E27FC236}">
                  <a16:creationId xmlns:a16="http://schemas.microsoft.com/office/drawing/2014/main" id="{00000000-0008-0000-0700-00001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92" name="Button 20" hidden="1">
              <a:extLst>
                <a:ext uri="{63B3BB69-23CF-44E3-9099-C40C66FF867C}">
                  <a14:compatExt spid="_x0000_s156692"/>
                </a:ext>
                <a:ext uri="{FF2B5EF4-FFF2-40B4-BE49-F238E27FC236}">
                  <a16:creationId xmlns:a16="http://schemas.microsoft.com/office/drawing/2014/main" id="{00000000-0008-0000-0700-00001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4865" name="Button 1" hidden="1">
              <a:extLst>
                <a:ext uri="{63B3BB69-23CF-44E3-9099-C40C66FF867C}">
                  <a14:compatExt spid="_x0000_s164865"/>
                </a:ext>
                <a:ext uri="{FF2B5EF4-FFF2-40B4-BE49-F238E27FC236}">
                  <a16:creationId xmlns:a16="http://schemas.microsoft.com/office/drawing/2014/main" id="{00000000-0008-0000-0800-00000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4866" name="Button 2" hidden="1">
              <a:extLst>
                <a:ext uri="{63B3BB69-23CF-44E3-9099-C40C66FF867C}">
                  <a14:compatExt spid="_x0000_s164866"/>
                </a:ext>
                <a:ext uri="{FF2B5EF4-FFF2-40B4-BE49-F238E27FC236}">
                  <a16:creationId xmlns:a16="http://schemas.microsoft.com/office/drawing/2014/main" id="{00000000-0008-0000-0800-00000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4867" name="Button 3" hidden="1">
              <a:extLst>
                <a:ext uri="{63B3BB69-23CF-44E3-9099-C40C66FF867C}">
                  <a14:compatExt spid="_x0000_s164867"/>
                </a:ext>
                <a:ext uri="{FF2B5EF4-FFF2-40B4-BE49-F238E27FC236}">
                  <a16:creationId xmlns:a16="http://schemas.microsoft.com/office/drawing/2014/main" id="{00000000-0008-0000-0800-00000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68" name="Button 4" hidden="1">
              <a:extLst>
                <a:ext uri="{63B3BB69-23CF-44E3-9099-C40C66FF867C}">
                  <a14:compatExt spid="_x0000_s164868"/>
                </a:ext>
                <a:ext uri="{FF2B5EF4-FFF2-40B4-BE49-F238E27FC236}">
                  <a16:creationId xmlns:a16="http://schemas.microsoft.com/office/drawing/2014/main" id="{00000000-0008-0000-0800-00000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4869" name="Button 5" hidden="1">
              <a:extLst>
                <a:ext uri="{63B3BB69-23CF-44E3-9099-C40C66FF867C}">
                  <a14:compatExt spid="_x0000_s164869"/>
                </a:ext>
                <a:ext uri="{FF2B5EF4-FFF2-40B4-BE49-F238E27FC236}">
                  <a16:creationId xmlns:a16="http://schemas.microsoft.com/office/drawing/2014/main" id="{00000000-0008-0000-0800-000005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4870" name="Button 6" hidden="1">
              <a:extLst>
                <a:ext uri="{63B3BB69-23CF-44E3-9099-C40C66FF867C}">
                  <a14:compatExt spid="_x0000_s164870"/>
                </a:ext>
                <a:ext uri="{FF2B5EF4-FFF2-40B4-BE49-F238E27FC236}">
                  <a16:creationId xmlns:a16="http://schemas.microsoft.com/office/drawing/2014/main" id="{00000000-0008-0000-0800-000006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4871" name="Button 7" hidden="1">
              <a:extLst>
                <a:ext uri="{63B3BB69-23CF-44E3-9099-C40C66FF867C}">
                  <a14:compatExt spid="_x0000_s164871"/>
                </a:ext>
                <a:ext uri="{FF2B5EF4-FFF2-40B4-BE49-F238E27FC236}">
                  <a16:creationId xmlns:a16="http://schemas.microsoft.com/office/drawing/2014/main" id="{00000000-0008-0000-0800-000007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4872" name="Button 8" hidden="1">
              <a:extLst>
                <a:ext uri="{63B3BB69-23CF-44E3-9099-C40C66FF867C}">
                  <a14:compatExt spid="_x0000_s164872"/>
                </a:ext>
                <a:ext uri="{FF2B5EF4-FFF2-40B4-BE49-F238E27FC236}">
                  <a16:creationId xmlns:a16="http://schemas.microsoft.com/office/drawing/2014/main" id="{00000000-0008-0000-0800-000008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73" name="Button 9" hidden="1">
              <a:extLst>
                <a:ext uri="{63B3BB69-23CF-44E3-9099-C40C66FF867C}">
                  <a14:compatExt spid="_x0000_s164873"/>
                </a:ext>
                <a:ext uri="{FF2B5EF4-FFF2-40B4-BE49-F238E27FC236}">
                  <a16:creationId xmlns:a16="http://schemas.microsoft.com/office/drawing/2014/main" id="{00000000-0008-0000-0800-000009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4874" name="Button 10" hidden="1">
              <a:extLst>
                <a:ext uri="{63B3BB69-23CF-44E3-9099-C40C66FF867C}">
                  <a14:compatExt spid="_x0000_s164874"/>
                </a:ext>
                <a:ext uri="{FF2B5EF4-FFF2-40B4-BE49-F238E27FC236}">
                  <a16:creationId xmlns:a16="http://schemas.microsoft.com/office/drawing/2014/main" id="{00000000-0008-0000-0800-00000A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4875" name="Button 11" hidden="1">
              <a:extLst>
                <a:ext uri="{63B3BB69-23CF-44E3-9099-C40C66FF867C}">
                  <a14:compatExt spid="_x0000_s164875"/>
                </a:ext>
                <a:ext uri="{FF2B5EF4-FFF2-40B4-BE49-F238E27FC236}">
                  <a16:creationId xmlns:a16="http://schemas.microsoft.com/office/drawing/2014/main" id="{00000000-0008-0000-0800-00000B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4876" name="Button 12" hidden="1">
              <a:extLst>
                <a:ext uri="{63B3BB69-23CF-44E3-9099-C40C66FF867C}">
                  <a14:compatExt spid="_x0000_s164876"/>
                </a:ext>
                <a:ext uri="{FF2B5EF4-FFF2-40B4-BE49-F238E27FC236}">
                  <a16:creationId xmlns:a16="http://schemas.microsoft.com/office/drawing/2014/main" id="{00000000-0008-0000-0800-00000C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4877" name="Button 13" hidden="1">
              <a:extLst>
                <a:ext uri="{63B3BB69-23CF-44E3-9099-C40C66FF867C}">
                  <a14:compatExt spid="_x0000_s164877"/>
                </a:ext>
                <a:ext uri="{FF2B5EF4-FFF2-40B4-BE49-F238E27FC236}">
                  <a16:creationId xmlns:a16="http://schemas.microsoft.com/office/drawing/2014/main" id="{00000000-0008-0000-0800-00000D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4878" name="Button 14" hidden="1">
              <a:extLst>
                <a:ext uri="{63B3BB69-23CF-44E3-9099-C40C66FF867C}">
                  <a14:compatExt spid="_x0000_s164878"/>
                </a:ext>
                <a:ext uri="{FF2B5EF4-FFF2-40B4-BE49-F238E27FC236}">
                  <a16:creationId xmlns:a16="http://schemas.microsoft.com/office/drawing/2014/main" id="{00000000-0008-0000-0800-00000E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79" name="Button 15" hidden="1">
              <a:extLst>
                <a:ext uri="{63B3BB69-23CF-44E3-9099-C40C66FF867C}">
                  <a14:compatExt spid="_x0000_s164879"/>
                </a:ext>
                <a:ext uri="{FF2B5EF4-FFF2-40B4-BE49-F238E27FC236}">
                  <a16:creationId xmlns:a16="http://schemas.microsoft.com/office/drawing/2014/main" id="{00000000-0008-0000-0800-00000F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4880" name="Button 16" hidden="1">
              <a:extLst>
                <a:ext uri="{63B3BB69-23CF-44E3-9099-C40C66FF867C}">
                  <a14:compatExt spid="_x0000_s164880"/>
                </a:ext>
                <a:ext uri="{FF2B5EF4-FFF2-40B4-BE49-F238E27FC236}">
                  <a16:creationId xmlns:a16="http://schemas.microsoft.com/office/drawing/2014/main" id="{00000000-0008-0000-0800-000010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4881" name="Button 17" hidden="1">
              <a:extLst>
                <a:ext uri="{63B3BB69-23CF-44E3-9099-C40C66FF867C}">
                  <a14:compatExt spid="_x0000_s164881"/>
                </a:ext>
                <a:ext uri="{FF2B5EF4-FFF2-40B4-BE49-F238E27FC236}">
                  <a16:creationId xmlns:a16="http://schemas.microsoft.com/office/drawing/2014/main" id="{00000000-0008-0000-0800-00001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4882" name="Button 18" hidden="1">
              <a:extLst>
                <a:ext uri="{63B3BB69-23CF-44E3-9099-C40C66FF867C}">
                  <a14:compatExt spid="_x0000_s164882"/>
                </a:ext>
                <a:ext uri="{FF2B5EF4-FFF2-40B4-BE49-F238E27FC236}">
                  <a16:creationId xmlns:a16="http://schemas.microsoft.com/office/drawing/2014/main" id="{00000000-0008-0000-0800-00001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4883" name="Button 19" hidden="1">
              <a:extLst>
                <a:ext uri="{63B3BB69-23CF-44E3-9099-C40C66FF867C}">
                  <a14:compatExt spid="_x0000_s164883"/>
                </a:ext>
                <a:ext uri="{FF2B5EF4-FFF2-40B4-BE49-F238E27FC236}">
                  <a16:creationId xmlns:a16="http://schemas.microsoft.com/office/drawing/2014/main" id="{00000000-0008-0000-0800-00001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84" name="Button 20" hidden="1">
              <a:extLst>
                <a:ext uri="{63B3BB69-23CF-44E3-9099-C40C66FF867C}">
                  <a14:compatExt spid="_x0000_s164884"/>
                </a:ext>
                <a:ext uri="{FF2B5EF4-FFF2-40B4-BE49-F238E27FC236}">
                  <a16:creationId xmlns:a16="http://schemas.microsoft.com/office/drawing/2014/main" id="{00000000-0008-0000-0800-00001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5889" name="Button 1" hidden="1">
              <a:extLst>
                <a:ext uri="{63B3BB69-23CF-44E3-9099-C40C66FF867C}">
                  <a14:compatExt spid="_x0000_s165889"/>
                </a:ext>
                <a:ext uri="{FF2B5EF4-FFF2-40B4-BE49-F238E27FC236}">
                  <a16:creationId xmlns:a16="http://schemas.microsoft.com/office/drawing/2014/main" id="{00000000-0008-0000-0900-000001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5890" name="Button 2" hidden="1">
              <a:extLst>
                <a:ext uri="{63B3BB69-23CF-44E3-9099-C40C66FF867C}">
                  <a14:compatExt spid="_x0000_s165890"/>
                </a:ext>
                <a:ext uri="{FF2B5EF4-FFF2-40B4-BE49-F238E27FC236}">
                  <a16:creationId xmlns:a16="http://schemas.microsoft.com/office/drawing/2014/main" id="{00000000-0008-0000-0900-000002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5891" name="Button 3" hidden="1">
              <a:extLst>
                <a:ext uri="{63B3BB69-23CF-44E3-9099-C40C66FF867C}">
                  <a14:compatExt spid="_x0000_s165891"/>
                </a:ext>
                <a:ext uri="{FF2B5EF4-FFF2-40B4-BE49-F238E27FC236}">
                  <a16:creationId xmlns:a16="http://schemas.microsoft.com/office/drawing/2014/main" id="{00000000-0008-0000-0900-000003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2" name="Button 4" hidden="1">
              <a:extLst>
                <a:ext uri="{63B3BB69-23CF-44E3-9099-C40C66FF867C}">
                  <a14:compatExt spid="_x0000_s165892"/>
                </a:ext>
                <a:ext uri="{FF2B5EF4-FFF2-40B4-BE49-F238E27FC236}">
                  <a16:creationId xmlns:a16="http://schemas.microsoft.com/office/drawing/2014/main" id="{00000000-0008-0000-0900-000004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5893" name="Button 5" hidden="1">
              <a:extLst>
                <a:ext uri="{63B3BB69-23CF-44E3-9099-C40C66FF867C}">
                  <a14:compatExt spid="_x0000_s165893"/>
                </a:ext>
                <a:ext uri="{FF2B5EF4-FFF2-40B4-BE49-F238E27FC236}">
                  <a16:creationId xmlns:a16="http://schemas.microsoft.com/office/drawing/2014/main" id="{00000000-0008-0000-0900-000005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5894" name="Button 6" hidden="1">
              <a:extLst>
                <a:ext uri="{63B3BB69-23CF-44E3-9099-C40C66FF867C}">
                  <a14:compatExt spid="_x0000_s165894"/>
                </a:ext>
                <a:ext uri="{FF2B5EF4-FFF2-40B4-BE49-F238E27FC236}">
                  <a16:creationId xmlns:a16="http://schemas.microsoft.com/office/drawing/2014/main" id="{00000000-0008-0000-0900-000006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5895" name="Button 7" hidden="1">
              <a:extLst>
                <a:ext uri="{63B3BB69-23CF-44E3-9099-C40C66FF867C}">
                  <a14:compatExt spid="_x0000_s165895"/>
                </a:ext>
                <a:ext uri="{FF2B5EF4-FFF2-40B4-BE49-F238E27FC236}">
                  <a16:creationId xmlns:a16="http://schemas.microsoft.com/office/drawing/2014/main" id="{00000000-0008-0000-0900-000007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5896" name="Button 8" hidden="1">
              <a:extLst>
                <a:ext uri="{63B3BB69-23CF-44E3-9099-C40C66FF867C}">
                  <a14:compatExt spid="_x0000_s165896"/>
                </a:ext>
                <a:ext uri="{FF2B5EF4-FFF2-40B4-BE49-F238E27FC236}">
                  <a16:creationId xmlns:a16="http://schemas.microsoft.com/office/drawing/2014/main" id="{00000000-0008-0000-0900-000008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7" name="Button 9" hidden="1">
              <a:extLst>
                <a:ext uri="{63B3BB69-23CF-44E3-9099-C40C66FF867C}">
                  <a14:compatExt spid="_x0000_s165897"/>
                </a:ext>
                <a:ext uri="{FF2B5EF4-FFF2-40B4-BE49-F238E27FC236}">
                  <a16:creationId xmlns:a16="http://schemas.microsoft.com/office/drawing/2014/main" id="{00000000-0008-0000-0900-000009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5898" name="Button 10" hidden="1">
              <a:extLst>
                <a:ext uri="{63B3BB69-23CF-44E3-9099-C40C66FF867C}">
                  <a14:compatExt spid="_x0000_s165898"/>
                </a:ext>
                <a:ext uri="{FF2B5EF4-FFF2-40B4-BE49-F238E27FC236}">
                  <a16:creationId xmlns:a16="http://schemas.microsoft.com/office/drawing/2014/main" id="{00000000-0008-0000-0900-00000A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5899" name="Button 11" hidden="1">
              <a:extLst>
                <a:ext uri="{63B3BB69-23CF-44E3-9099-C40C66FF867C}">
                  <a14:compatExt spid="_x0000_s165899"/>
                </a:ext>
                <a:ext uri="{FF2B5EF4-FFF2-40B4-BE49-F238E27FC236}">
                  <a16:creationId xmlns:a16="http://schemas.microsoft.com/office/drawing/2014/main" id="{00000000-0008-0000-0900-00000B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5900" name="Button 12" hidden="1">
              <a:extLst>
                <a:ext uri="{63B3BB69-23CF-44E3-9099-C40C66FF867C}">
                  <a14:compatExt spid="_x0000_s165900"/>
                </a:ext>
                <a:ext uri="{FF2B5EF4-FFF2-40B4-BE49-F238E27FC236}">
                  <a16:creationId xmlns:a16="http://schemas.microsoft.com/office/drawing/2014/main" id="{00000000-0008-0000-0900-00000C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5901" name="Button 13" hidden="1">
              <a:extLst>
                <a:ext uri="{63B3BB69-23CF-44E3-9099-C40C66FF867C}">
                  <a14:compatExt spid="_x0000_s165901"/>
                </a:ext>
                <a:ext uri="{FF2B5EF4-FFF2-40B4-BE49-F238E27FC236}">
                  <a16:creationId xmlns:a16="http://schemas.microsoft.com/office/drawing/2014/main" id="{00000000-0008-0000-0900-00000D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5902" name="Button 14" hidden="1">
              <a:extLst>
                <a:ext uri="{63B3BB69-23CF-44E3-9099-C40C66FF867C}">
                  <a14:compatExt spid="_x0000_s165902"/>
                </a:ext>
                <a:ext uri="{FF2B5EF4-FFF2-40B4-BE49-F238E27FC236}">
                  <a16:creationId xmlns:a16="http://schemas.microsoft.com/office/drawing/2014/main" id="{00000000-0008-0000-0900-00000E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3" name="Button 15" hidden="1">
              <a:extLst>
                <a:ext uri="{63B3BB69-23CF-44E3-9099-C40C66FF867C}">
                  <a14:compatExt spid="_x0000_s165903"/>
                </a:ext>
                <a:ext uri="{FF2B5EF4-FFF2-40B4-BE49-F238E27FC236}">
                  <a16:creationId xmlns:a16="http://schemas.microsoft.com/office/drawing/2014/main" id="{00000000-0008-0000-0900-00000F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5904" name="Button 16" hidden="1">
              <a:extLst>
                <a:ext uri="{63B3BB69-23CF-44E3-9099-C40C66FF867C}">
                  <a14:compatExt spid="_x0000_s165904"/>
                </a:ext>
                <a:ext uri="{FF2B5EF4-FFF2-40B4-BE49-F238E27FC236}">
                  <a16:creationId xmlns:a16="http://schemas.microsoft.com/office/drawing/2014/main" id="{00000000-0008-0000-0900-000010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5905" name="Button 17" hidden="1">
              <a:extLst>
                <a:ext uri="{63B3BB69-23CF-44E3-9099-C40C66FF867C}">
                  <a14:compatExt spid="_x0000_s165905"/>
                </a:ext>
                <a:ext uri="{FF2B5EF4-FFF2-40B4-BE49-F238E27FC236}">
                  <a16:creationId xmlns:a16="http://schemas.microsoft.com/office/drawing/2014/main" id="{00000000-0008-0000-0900-000011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5906" name="Button 18" hidden="1">
              <a:extLst>
                <a:ext uri="{63B3BB69-23CF-44E3-9099-C40C66FF867C}">
                  <a14:compatExt spid="_x0000_s165906"/>
                </a:ext>
                <a:ext uri="{FF2B5EF4-FFF2-40B4-BE49-F238E27FC236}">
                  <a16:creationId xmlns:a16="http://schemas.microsoft.com/office/drawing/2014/main" id="{00000000-0008-0000-0900-000012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5907" name="Button 19" hidden="1">
              <a:extLst>
                <a:ext uri="{63B3BB69-23CF-44E3-9099-C40C66FF867C}">
                  <a14:compatExt spid="_x0000_s165907"/>
                </a:ext>
                <a:ext uri="{FF2B5EF4-FFF2-40B4-BE49-F238E27FC236}">
                  <a16:creationId xmlns:a16="http://schemas.microsoft.com/office/drawing/2014/main" id="{00000000-0008-0000-0900-000013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8" name="Button 20" hidden="1">
              <a:extLst>
                <a:ext uri="{63B3BB69-23CF-44E3-9099-C40C66FF867C}">
                  <a14:compatExt spid="_x0000_s165908"/>
                </a:ext>
                <a:ext uri="{FF2B5EF4-FFF2-40B4-BE49-F238E27FC236}">
                  <a16:creationId xmlns:a16="http://schemas.microsoft.com/office/drawing/2014/main" id="{00000000-0008-0000-0900-000014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78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98.x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38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258.xml"/><Relationship Id="rId7" Type="http://schemas.openxmlformats.org/officeDocument/2006/relationships/ctrlProp" Target="../ctrlProps/ctrlProp244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5.xml"/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278.x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273.xml"/><Relationship Id="rId20" Type="http://schemas.openxmlformats.org/officeDocument/2006/relationships/ctrlProp" Target="../ctrlProps/ctrlProp277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5" Type="http://schemas.openxmlformats.org/officeDocument/2006/relationships/ctrlProp" Target="../ctrlProps/ctrlProp262.x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8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28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84.xml"/><Relationship Id="rId5" Type="http://schemas.openxmlformats.org/officeDocument/2006/relationships/ctrlProp" Target="../ctrlProps/ctrlProp283.xml"/><Relationship Id="rId4" Type="http://schemas.openxmlformats.org/officeDocument/2006/relationships/ctrlProp" Target="../ctrlProps/ctrlProp28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8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28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8.xml"/><Relationship Id="rId7" Type="http://schemas.openxmlformats.org/officeDocument/2006/relationships/ctrlProp" Target="../ctrlProps/ctrlProp144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53.xml"/><Relationship Id="rId2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0">
    <pageSetUpPr fitToPage="1"/>
  </sheetPr>
  <dimension ref="A1:A6"/>
  <sheetViews>
    <sheetView tabSelected="1" workbookViewId="0">
      <selection activeCell="A12" sqref="A12"/>
    </sheetView>
  </sheetViews>
  <sheetFormatPr defaultRowHeight="12.75" x14ac:dyDescent="0.2"/>
  <cols>
    <col min="1" max="1" width="128.28515625" customWidth="1"/>
  </cols>
  <sheetData>
    <row r="1" spans="1:1" ht="27.75" x14ac:dyDescent="0.2">
      <c r="A1" s="76" t="s">
        <v>72</v>
      </c>
    </row>
    <row r="2" spans="1:1" ht="27.75" x14ac:dyDescent="0.2">
      <c r="A2" s="76"/>
    </row>
    <row r="3" spans="1:1" ht="63" customHeight="1" x14ac:dyDescent="0.2">
      <c r="A3" s="77" t="s">
        <v>159</v>
      </c>
    </row>
    <row r="4" spans="1:1" ht="27.75" x14ac:dyDescent="0.2">
      <c r="A4" s="77"/>
    </row>
    <row r="5" spans="1:1" ht="27.75" customHeight="1" x14ac:dyDescent="0.2">
      <c r="A5" s="77" t="s">
        <v>157</v>
      </c>
    </row>
    <row r="6" spans="1:1" s="102" customFormat="1" ht="27.75" customHeight="1" x14ac:dyDescent="0.4">
      <c r="A6" s="101" t="s">
        <v>158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9">
    <pageSetUpPr fitToPage="1"/>
  </sheetPr>
  <dimension ref="A1:CN21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24" sqref="B24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9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132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2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311</v>
      </c>
      <c r="C9" s="1" t="s">
        <v>376</v>
      </c>
      <c r="D9" s="1" t="s">
        <v>312</v>
      </c>
      <c r="E9" s="1" t="s">
        <v>402</v>
      </c>
      <c r="F9" s="1" t="s">
        <v>169</v>
      </c>
      <c r="G9" s="62">
        <v>0</v>
      </c>
      <c r="H9" s="80">
        <v>59.22</v>
      </c>
      <c r="J9" s="87">
        <v>0</v>
      </c>
      <c r="K9" s="81">
        <v>36.72</v>
      </c>
      <c r="M9" s="62">
        <v>2</v>
      </c>
      <c r="N9" s="62">
        <v>2</v>
      </c>
      <c r="O9" s="63">
        <v>4</v>
      </c>
      <c r="P9" s="82">
        <v>62.85</v>
      </c>
      <c r="U9" s="63">
        <v>7</v>
      </c>
      <c r="V9" s="63">
        <v>7</v>
      </c>
      <c r="W9" s="62">
        <v>0</v>
      </c>
      <c r="X9" s="81">
        <v>62.43</v>
      </c>
      <c r="Z9" s="62">
        <v>0</v>
      </c>
      <c r="AA9" s="81">
        <v>34.14</v>
      </c>
      <c r="AC9" s="62">
        <v>1</v>
      </c>
      <c r="AD9" s="62">
        <v>1</v>
      </c>
      <c r="BC9">
        <f t="shared" ref="BC9:BC21" si="0">N9+V9+AD9+AL9+AT9+BB9</f>
        <v>10</v>
      </c>
      <c r="BD9" s="24">
        <f>IF($O$4&gt;0,(LARGE(($N9,$V9,$AD9,$AL9,$AT9,$BB9),1)),"0")</f>
        <v>7</v>
      </c>
      <c r="BE9" s="24">
        <f t="shared" ref="BE9:BE21" si="1">BC9-BD9</f>
        <v>3</v>
      </c>
      <c r="BF9" s="1">
        <v>1</v>
      </c>
      <c r="BI9" s="100" t="s">
        <v>462</v>
      </c>
      <c r="BK9">
        <f t="shared" ref="BK9:BK21" si="2">IF(G9&gt;99,199,G9)</f>
        <v>0</v>
      </c>
      <c r="BL9">
        <f t="shared" ref="BL9:BL21" si="3">IF(H9&gt;99,0,H9)</f>
        <v>59.22</v>
      </c>
      <c r="BM9">
        <f t="shared" ref="BM9:BM21" si="4">IF(J9&gt;99,199,J9)</f>
        <v>0</v>
      </c>
      <c r="BN9">
        <f t="shared" ref="BN9:BN21" si="5">IF(K9&gt;99,0,K9)</f>
        <v>36.72</v>
      </c>
      <c r="BO9">
        <f t="shared" ref="BO9:BO21" si="6">BK9+BM9</f>
        <v>0</v>
      </c>
      <c r="BP9">
        <f t="shared" ref="BP9:BP21" si="7">IF(O9&gt;99,199,O9)</f>
        <v>4</v>
      </c>
      <c r="BQ9">
        <f t="shared" ref="BQ9:BQ21" si="8">IF(P9&gt;99,0,P9)</f>
        <v>62.85</v>
      </c>
      <c r="BR9">
        <f t="shared" ref="BR9:BR21" si="9">IF(R9&gt;99,199,R9)</f>
        <v>0</v>
      </c>
      <c r="BS9">
        <f t="shared" ref="BS9:BS21" si="10">IF(S9&gt;99,0,S9)</f>
        <v>0</v>
      </c>
      <c r="BT9">
        <f t="shared" ref="BT9:BT21" si="11">BP9+BR9</f>
        <v>4</v>
      </c>
      <c r="BU9">
        <f t="shared" ref="BU9:BU21" si="12">IF(W9&gt;99,199,W9)</f>
        <v>0</v>
      </c>
      <c r="BV9">
        <f t="shared" ref="BV9:BV21" si="13">IF(X9&gt;99,0,X9)</f>
        <v>62.43</v>
      </c>
      <c r="BW9">
        <f t="shared" ref="BW9:BW21" si="14">IF(Z9&gt;99,199,Z9)</f>
        <v>0</v>
      </c>
      <c r="BX9">
        <f t="shared" ref="BX9:BX21" si="15">IF(AA9&gt;99,0,AA9)</f>
        <v>34.14</v>
      </c>
      <c r="BY9">
        <f t="shared" ref="BY9:BY21" si="16">BU9+BW9</f>
        <v>0</v>
      </c>
      <c r="BZ9">
        <f t="shared" ref="BZ9:BZ21" si="17">IF(AE9&gt;99,199,AE9)</f>
        <v>0</v>
      </c>
      <c r="CA9">
        <f t="shared" ref="CA9:CA21" si="18">IF(AF9&gt;99,0,AF9)</f>
        <v>0</v>
      </c>
      <c r="CB9">
        <f t="shared" ref="CB9:CB21" si="19">IF(AH9&gt;99,199,AH9)</f>
        <v>0</v>
      </c>
      <c r="CC9">
        <f t="shared" ref="CC9:CC21" si="20">IF(AI9&gt;99,0,AI9)</f>
        <v>0</v>
      </c>
      <c r="CD9">
        <f t="shared" ref="CD9:CD21" si="21">BZ9+CB9</f>
        <v>0</v>
      </c>
      <c r="CE9">
        <f t="shared" ref="CE9:CE21" si="22">IF(AM9&gt;99,199,AM9)</f>
        <v>0</v>
      </c>
      <c r="CF9">
        <f t="shared" ref="CF9:CF21" si="23">IF(AN9&gt;99,0,AN9)</f>
        <v>0</v>
      </c>
      <c r="CG9">
        <f t="shared" ref="CG9:CG21" si="24">IF(AP9&gt;99,199,AP9)</f>
        <v>0</v>
      </c>
      <c r="CH9">
        <f t="shared" ref="CH9:CH21" si="25">IF(AQ9&gt;99,0,AQ9)</f>
        <v>0</v>
      </c>
      <c r="CI9">
        <f t="shared" ref="CI9:CI21" si="26">CE9+CG9</f>
        <v>0</v>
      </c>
      <c r="CJ9">
        <f t="shared" ref="CJ9:CJ21" si="27">IF(AU9&gt;99,199,AU9)</f>
        <v>0</v>
      </c>
      <c r="CK9">
        <f t="shared" ref="CK9:CK21" si="28">IF(AV9&gt;99,0,AV9)</f>
        <v>0</v>
      </c>
      <c r="CL9">
        <f t="shared" ref="CL9:CL21" si="29">IF(AX9&gt;99,199,AX9)</f>
        <v>0</v>
      </c>
      <c r="CM9">
        <f t="shared" ref="CM9:CM21" si="30">IF(AY9&gt;99,0,AY9)</f>
        <v>0</v>
      </c>
      <c r="CN9">
        <f t="shared" ref="CN9:CN21" si="31">CJ9+CL9</f>
        <v>0</v>
      </c>
    </row>
    <row r="10" spans="1:92" x14ac:dyDescent="0.2">
      <c r="A10" s="1">
        <v>2</v>
      </c>
      <c r="B10" s="1" t="s">
        <v>313</v>
      </c>
      <c r="C10" s="1" t="s">
        <v>368</v>
      </c>
      <c r="D10" s="1" t="s">
        <v>314</v>
      </c>
      <c r="E10" s="1" t="s">
        <v>403</v>
      </c>
      <c r="F10" s="1" t="s">
        <v>181</v>
      </c>
      <c r="G10" s="62">
        <v>0</v>
      </c>
      <c r="H10" s="80">
        <v>60.33</v>
      </c>
      <c r="J10" s="87">
        <v>0</v>
      </c>
      <c r="K10" s="81">
        <v>38.130000000000003</v>
      </c>
      <c r="M10" s="62">
        <v>3</v>
      </c>
      <c r="N10" s="62">
        <v>3</v>
      </c>
      <c r="O10" s="63">
        <v>4</v>
      </c>
      <c r="P10" s="82">
        <v>59.34</v>
      </c>
      <c r="U10" s="63">
        <v>6</v>
      </c>
      <c r="V10" s="63">
        <v>6</v>
      </c>
      <c r="W10" s="62">
        <v>0</v>
      </c>
      <c r="X10" s="81">
        <v>62.18</v>
      </c>
      <c r="Z10" s="62">
        <v>0</v>
      </c>
      <c r="AA10" s="81">
        <v>34.619999999999997</v>
      </c>
      <c r="AC10" s="62">
        <v>2</v>
      </c>
      <c r="AD10" s="62">
        <v>2</v>
      </c>
      <c r="BC10">
        <f t="shared" si="0"/>
        <v>11</v>
      </c>
      <c r="BD10" s="24">
        <f>IF($O$4&gt;0,(LARGE(($N10,$V10,$AD10,$AL10,$AT10,$BB10),1)),"0")</f>
        <v>6</v>
      </c>
      <c r="BE10" s="24">
        <f t="shared" si="1"/>
        <v>5</v>
      </c>
      <c r="BF10" s="1">
        <v>2</v>
      </c>
      <c r="BK10">
        <f t="shared" si="2"/>
        <v>0</v>
      </c>
      <c r="BL10">
        <f t="shared" si="3"/>
        <v>60.33</v>
      </c>
      <c r="BM10">
        <f t="shared" si="4"/>
        <v>0</v>
      </c>
      <c r="BN10">
        <f t="shared" si="5"/>
        <v>38.130000000000003</v>
      </c>
      <c r="BO10">
        <f t="shared" si="6"/>
        <v>0</v>
      </c>
      <c r="BP10">
        <f t="shared" si="7"/>
        <v>4</v>
      </c>
      <c r="BQ10">
        <f t="shared" si="8"/>
        <v>59.34</v>
      </c>
      <c r="BR10">
        <f t="shared" si="9"/>
        <v>0</v>
      </c>
      <c r="BS10">
        <f t="shared" si="10"/>
        <v>0</v>
      </c>
      <c r="BT10">
        <f t="shared" si="11"/>
        <v>4</v>
      </c>
      <c r="BU10">
        <f t="shared" si="12"/>
        <v>0</v>
      </c>
      <c r="BV10">
        <f t="shared" si="13"/>
        <v>62.18</v>
      </c>
      <c r="BW10">
        <f t="shared" si="14"/>
        <v>0</v>
      </c>
      <c r="BX10">
        <f t="shared" si="15"/>
        <v>34.619999999999997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320</v>
      </c>
      <c r="C11" s="1" t="s">
        <v>405</v>
      </c>
      <c r="D11" s="1" t="s">
        <v>321</v>
      </c>
      <c r="E11" s="1" t="s">
        <v>402</v>
      </c>
      <c r="F11" s="1" t="s">
        <v>174</v>
      </c>
      <c r="G11" s="62">
        <v>4</v>
      </c>
      <c r="H11" s="80">
        <v>63.34</v>
      </c>
      <c r="M11" s="62">
        <v>10</v>
      </c>
      <c r="N11" s="62">
        <v>10</v>
      </c>
      <c r="O11" s="63">
        <v>0</v>
      </c>
      <c r="P11" s="82">
        <v>65.33</v>
      </c>
      <c r="R11" s="63">
        <v>0</v>
      </c>
      <c r="S11" s="82">
        <v>32.049999999999997</v>
      </c>
      <c r="U11" s="63">
        <v>2</v>
      </c>
      <c r="V11" s="63">
        <v>2</v>
      </c>
      <c r="W11" s="62">
        <v>0</v>
      </c>
      <c r="X11" s="81">
        <v>63.98</v>
      </c>
      <c r="Z11" s="62">
        <v>0</v>
      </c>
      <c r="AA11" s="81">
        <v>39.74</v>
      </c>
      <c r="AC11" s="62">
        <v>3</v>
      </c>
      <c r="AD11" s="62">
        <v>3</v>
      </c>
      <c r="BC11">
        <f t="shared" si="0"/>
        <v>15</v>
      </c>
      <c r="BD11" s="24">
        <f>IF($O$4&gt;0,(LARGE(($N11,$V11,$AD11,$AL11,$AT11,$BB11),1)),"0")</f>
        <v>10</v>
      </c>
      <c r="BE11" s="24">
        <f t="shared" si="1"/>
        <v>5</v>
      </c>
      <c r="BF11" s="1">
        <v>3</v>
      </c>
      <c r="BK11">
        <f t="shared" si="2"/>
        <v>4</v>
      </c>
      <c r="BL11">
        <f t="shared" si="3"/>
        <v>63.34</v>
      </c>
      <c r="BM11">
        <f t="shared" si="4"/>
        <v>0</v>
      </c>
      <c r="BN11">
        <f t="shared" si="5"/>
        <v>0</v>
      </c>
      <c r="BO11">
        <f t="shared" si="6"/>
        <v>4</v>
      </c>
      <c r="BP11">
        <f t="shared" si="7"/>
        <v>0</v>
      </c>
      <c r="BQ11">
        <f t="shared" si="8"/>
        <v>65.33</v>
      </c>
      <c r="BR11">
        <f t="shared" si="9"/>
        <v>0</v>
      </c>
      <c r="BS11">
        <f t="shared" si="10"/>
        <v>32.049999999999997</v>
      </c>
      <c r="BT11">
        <f t="shared" si="11"/>
        <v>0</v>
      </c>
      <c r="BU11">
        <f t="shared" si="12"/>
        <v>0</v>
      </c>
      <c r="BV11">
        <f t="shared" si="13"/>
        <v>63.98</v>
      </c>
      <c r="BW11">
        <f t="shared" si="14"/>
        <v>0</v>
      </c>
      <c r="BX11">
        <f t="shared" si="15"/>
        <v>39.74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309</v>
      </c>
      <c r="C12" s="1" t="s">
        <v>401</v>
      </c>
      <c r="D12" s="1" t="s">
        <v>310</v>
      </c>
      <c r="E12" s="1" t="s">
        <v>402</v>
      </c>
      <c r="F12" s="1" t="s">
        <v>181</v>
      </c>
      <c r="G12" s="62">
        <v>0</v>
      </c>
      <c r="H12" s="80">
        <v>58.42</v>
      </c>
      <c r="J12" s="87">
        <v>0</v>
      </c>
      <c r="K12" s="81">
        <v>35.47</v>
      </c>
      <c r="M12" s="62">
        <v>1</v>
      </c>
      <c r="N12" s="62">
        <v>1</v>
      </c>
      <c r="O12" s="63">
        <v>4</v>
      </c>
      <c r="P12" s="82">
        <v>66.510000000000005</v>
      </c>
      <c r="U12" s="63">
        <v>9</v>
      </c>
      <c r="V12" s="63">
        <v>9</v>
      </c>
      <c r="W12" s="62">
        <v>0</v>
      </c>
      <c r="X12" s="81">
        <v>65.64</v>
      </c>
      <c r="Z12" s="62">
        <v>4</v>
      </c>
      <c r="AA12" s="81">
        <v>36.299999999999997</v>
      </c>
      <c r="AC12" s="62">
        <v>5</v>
      </c>
      <c r="AD12" s="62">
        <v>5</v>
      </c>
      <c r="BC12">
        <f t="shared" si="0"/>
        <v>15</v>
      </c>
      <c r="BD12" s="24">
        <f>IF($O$4&gt;0,(LARGE(($N12,$V12,$AD12,$AL12,$AT12,$BB12),1)),"0")</f>
        <v>9</v>
      </c>
      <c r="BE12" s="24">
        <f t="shared" si="1"/>
        <v>6</v>
      </c>
      <c r="BF12" s="1">
        <v>4</v>
      </c>
      <c r="BK12">
        <f t="shared" si="2"/>
        <v>0</v>
      </c>
      <c r="BL12">
        <f t="shared" si="3"/>
        <v>58.42</v>
      </c>
      <c r="BM12">
        <f t="shared" si="4"/>
        <v>0</v>
      </c>
      <c r="BN12">
        <f t="shared" si="5"/>
        <v>35.47</v>
      </c>
      <c r="BO12">
        <f t="shared" si="6"/>
        <v>0</v>
      </c>
      <c r="BP12">
        <f t="shared" si="7"/>
        <v>4</v>
      </c>
      <c r="BQ12">
        <f t="shared" si="8"/>
        <v>66.510000000000005</v>
      </c>
      <c r="BR12">
        <f t="shared" si="9"/>
        <v>0</v>
      </c>
      <c r="BS12">
        <f t="shared" si="10"/>
        <v>0</v>
      </c>
      <c r="BT12">
        <f t="shared" si="11"/>
        <v>4</v>
      </c>
      <c r="BU12">
        <f t="shared" si="12"/>
        <v>0</v>
      </c>
      <c r="BV12">
        <f t="shared" si="13"/>
        <v>65.64</v>
      </c>
      <c r="BW12">
        <f t="shared" si="14"/>
        <v>4</v>
      </c>
      <c r="BX12">
        <f t="shared" si="15"/>
        <v>36.299999999999997</v>
      </c>
      <c r="BY12">
        <f t="shared" si="16"/>
        <v>4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315</v>
      </c>
      <c r="C13" s="1" t="s">
        <v>404</v>
      </c>
      <c r="D13" s="1" t="s">
        <v>316</v>
      </c>
      <c r="E13" s="1" t="s">
        <v>402</v>
      </c>
      <c r="F13" s="1" t="s">
        <v>317</v>
      </c>
      <c r="G13" s="62">
        <v>0</v>
      </c>
      <c r="H13" s="80">
        <v>65.930000000000007</v>
      </c>
      <c r="J13" s="87">
        <v>0</v>
      </c>
      <c r="K13" s="81">
        <v>40.61</v>
      </c>
      <c r="M13" s="62">
        <v>4</v>
      </c>
      <c r="N13" s="62">
        <v>4</v>
      </c>
      <c r="O13" s="63">
        <v>0</v>
      </c>
      <c r="P13" s="82">
        <v>68.739999999999995</v>
      </c>
      <c r="R13" s="63">
        <v>4</v>
      </c>
      <c r="S13" s="82">
        <v>33.049999999999997</v>
      </c>
      <c r="U13" s="63">
        <v>4</v>
      </c>
      <c r="V13" s="63">
        <v>4</v>
      </c>
      <c r="W13" s="62">
        <v>0</v>
      </c>
      <c r="X13" s="81">
        <v>69.38</v>
      </c>
      <c r="Z13" s="62">
        <v>0</v>
      </c>
      <c r="AA13" s="81">
        <v>42.53</v>
      </c>
      <c r="AC13" s="62">
        <v>4</v>
      </c>
      <c r="AD13" s="62">
        <v>4</v>
      </c>
      <c r="BC13">
        <f t="shared" si="0"/>
        <v>12</v>
      </c>
      <c r="BD13" s="24">
        <f>IF($O$4&gt;0,(LARGE(($N13,$V13,$AD13,$AL13,$AT13,$BB13),1)),"0")</f>
        <v>4</v>
      </c>
      <c r="BE13" s="24">
        <f t="shared" si="1"/>
        <v>8</v>
      </c>
      <c r="BF13" s="1">
        <v>5</v>
      </c>
      <c r="BK13">
        <f t="shared" si="2"/>
        <v>0</v>
      </c>
      <c r="BL13">
        <f t="shared" si="3"/>
        <v>65.930000000000007</v>
      </c>
      <c r="BM13">
        <f t="shared" si="4"/>
        <v>0</v>
      </c>
      <c r="BN13">
        <f t="shared" si="5"/>
        <v>40.61</v>
      </c>
      <c r="BO13">
        <f t="shared" si="6"/>
        <v>0</v>
      </c>
      <c r="BP13">
        <f t="shared" si="7"/>
        <v>0</v>
      </c>
      <c r="BQ13">
        <f t="shared" si="8"/>
        <v>68.739999999999995</v>
      </c>
      <c r="BR13">
        <f t="shared" si="9"/>
        <v>4</v>
      </c>
      <c r="BS13">
        <f t="shared" si="10"/>
        <v>33.049999999999997</v>
      </c>
      <c r="BT13">
        <f t="shared" si="11"/>
        <v>4</v>
      </c>
      <c r="BU13">
        <f t="shared" si="12"/>
        <v>0</v>
      </c>
      <c r="BV13">
        <f t="shared" si="13"/>
        <v>69.38</v>
      </c>
      <c r="BW13">
        <f t="shared" si="14"/>
        <v>0</v>
      </c>
      <c r="BX13">
        <f t="shared" si="15"/>
        <v>42.53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318</v>
      </c>
      <c r="C14" s="1" t="s">
        <v>391</v>
      </c>
      <c r="D14" s="1" t="s">
        <v>319</v>
      </c>
      <c r="E14" s="1" t="s">
        <v>403</v>
      </c>
      <c r="F14" s="1" t="s">
        <v>195</v>
      </c>
      <c r="G14" s="62">
        <v>0</v>
      </c>
      <c r="H14" s="80">
        <v>63.47</v>
      </c>
      <c r="J14" s="87">
        <v>0</v>
      </c>
      <c r="K14" s="81">
        <v>42.43</v>
      </c>
      <c r="M14" s="62">
        <v>5</v>
      </c>
      <c r="N14" s="62">
        <v>5</v>
      </c>
      <c r="O14" s="63">
        <v>0</v>
      </c>
      <c r="P14" s="82">
        <v>68.510000000000005</v>
      </c>
      <c r="R14" s="63">
        <v>0</v>
      </c>
      <c r="S14" s="82">
        <v>32.200000000000003</v>
      </c>
      <c r="U14" s="63">
        <v>3</v>
      </c>
      <c r="V14" s="63">
        <v>3</v>
      </c>
      <c r="W14" s="62">
        <v>0</v>
      </c>
      <c r="X14" s="81">
        <v>72.97</v>
      </c>
      <c r="Z14" s="62">
        <v>4</v>
      </c>
      <c r="AA14" s="81">
        <v>40.58</v>
      </c>
      <c r="AC14" s="62">
        <v>6</v>
      </c>
      <c r="AD14" s="62">
        <v>6</v>
      </c>
      <c r="BC14">
        <f t="shared" si="0"/>
        <v>14</v>
      </c>
      <c r="BD14" s="24">
        <f>IF($O$4&gt;0,(LARGE(($N14,$V14,$AD14,$AL14,$AT14,$BB14),1)),"0")</f>
        <v>6</v>
      </c>
      <c r="BE14" s="24">
        <f t="shared" si="1"/>
        <v>8</v>
      </c>
      <c r="BF14" s="1">
        <v>6</v>
      </c>
      <c r="BK14">
        <f t="shared" si="2"/>
        <v>0</v>
      </c>
      <c r="BL14">
        <f t="shared" si="3"/>
        <v>63.47</v>
      </c>
      <c r="BM14">
        <f t="shared" si="4"/>
        <v>0</v>
      </c>
      <c r="BN14">
        <f t="shared" si="5"/>
        <v>42.43</v>
      </c>
      <c r="BO14">
        <f t="shared" si="6"/>
        <v>0</v>
      </c>
      <c r="BP14">
        <f t="shared" si="7"/>
        <v>0</v>
      </c>
      <c r="BQ14">
        <f t="shared" si="8"/>
        <v>68.510000000000005</v>
      </c>
      <c r="BR14">
        <f t="shared" si="9"/>
        <v>0</v>
      </c>
      <c r="BS14">
        <f t="shared" si="10"/>
        <v>32.200000000000003</v>
      </c>
      <c r="BT14">
        <f t="shared" si="11"/>
        <v>0</v>
      </c>
      <c r="BU14">
        <f t="shared" si="12"/>
        <v>0</v>
      </c>
      <c r="BV14">
        <f t="shared" si="13"/>
        <v>72.97</v>
      </c>
      <c r="BW14">
        <f t="shared" si="14"/>
        <v>4</v>
      </c>
      <c r="BX14">
        <f t="shared" si="15"/>
        <v>40.58</v>
      </c>
      <c r="BY14">
        <f t="shared" si="16"/>
        <v>4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292</v>
      </c>
      <c r="C15" s="1" t="s">
        <v>395</v>
      </c>
      <c r="D15" s="1" t="s">
        <v>293</v>
      </c>
      <c r="E15" s="1" t="s">
        <v>403</v>
      </c>
      <c r="F15" s="1" t="s">
        <v>175</v>
      </c>
      <c r="G15" s="62">
        <v>0</v>
      </c>
      <c r="H15" s="80">
        <v>59.66</v>
      </c>
      <c r="J15" s="87">
        <v>1</v>
      </c>
      <c r="K15" s="81">
        <v>46.15</v>
      </c>
      <c r="M15" s="62">
        <v>7</v>
      </c>
      <c r="N15" s="62">
        <v>7</v>
      </c>
      <c r="O15" s="63">
        <v>4</v>
      </c>
      <c r="P15" s="82">
        <v>56.78</v>
      </c>
      <c r="U15" s="63">
        <v>5</v>
      </c>
      <c r="V15" s="63">
        <v>5</v>
      </c>
      <c r="W15" s="62">
        <v>4</v>
      </c>
      <c r="X15" s="81">
        <v>57.3</v>
      </c>
      <c r="AC15" s="62">
        <v>7</v>
      </c>
      <c r="AD15" s="62">
        <v>7</v>
      </c>
      <c r="BC15">
        <f t="shared" si="0"/>
        <v>19</v>
      </c>
      <c r="BD15" s="24">
        <f>IF($O$4&gt;0,(LARGE(($N15,$V15,$AD15,$AL15,$AT15,$BB15),1)),"0")</f>
        <v>7</v>
      </c>
      <c r="BE15" s="24">
        <f t="shared" si="1"/>
        <v>12</v>
      </c>
      <c r="BF15" s="1">
        <v>7</v>
      </c>
      <c r="BK15">
        <f t="shared" si="2"/>
        <v>0</v>
      </c>
      <c r="BL15">
        <f t="shared" si="3"/>
        <v>59.66</v>
      </c>
      <c r="BM15">
        <f t="shared" si="4"/>
        <v>1</v>
      </c>
      <c r="BN15">
        <f t="shared" si="5"/>
        <v>46.15</v>
      </c>
      <c r="BO15">
        <f t="shared" si="6"/>
        <v>1</v>
      </c>
      <c r="BP15">
        <f t="shared" si="7"/>
        <v>4</v>
      </c>
      <c r="BQ15">
        <f t="shared" si="8"/>
        <v>56.78</v>
      </c>
      <c r="BR15">
        <f t="shared" si="9"/>
        <v>0</v>
      </c>
      <c r="BS15">
        <f t="shared" si="10"/>
        <v>0</v>
      </c>
      <c r="BT15">
        <f t="shared" si="11"/>
        <v>4</v>
      </c>
      <c r="BU15">
        <f t="shared" si="12"/>
        <v>4</v>
      </c>
      <c r="BV15">
        <f t="shared" si="13"/>
        <v>57.3</v>
      </c>
      <c r="BW15">
        <f t="shared" si="14"/>
        <v>0</v>
      </c>
      <c r="BX15">
        <f t="shared" si="15"/>
        <v>0</v>
      </c>
      <c r="BY15">
        <f t="shared" si="16"/>
        <v>4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286</v>
      </c>
      <c r="C16" s="1" t="s">
        <v>392</v>
      </c>
      <c r="D16" s="1" t="s">
        <v>287</v>
      </c>
      <c r="E16" s="1" t="s">
        <v>403</v>
      </c>
      <c r="F16" s="1" t="s">
        <v>258</v>
      </c>
      <c r="G16" s="62">
        <v>0</v>
      </c>
      <c r="H16" s="80">
        <v>60.16</v>
      </c>
      <c r="J16" s="87">
        <v>4</v>
      </c>
      <c r="K16" s="81">
        <v>38.1</v>
      </c>
      <c r="M16" s="62">
        <v>8</v>
      </c>
      <c r="N16" s="62">
        <v>8</v>
      </c>
      <c r="O16" s="63">
        <v>4</v>
      </c>
      <c r="P16" s="82">
        <v>63</v>
      </c>
      <c r="U16" s="63">
        <v>8</v>
      </c>
      <c r="V16" s="63">
        <v>8</v>
      </c>
      <c r="AD16" s="62">
        <v>99</v>
      </c>
      <c r="BC16">
        <f t="shared" si="0"/>
        <v>115</v>
      </c>
      <c r="BD16" s="24">
        <f>IF($O$4&gt;0,(LARGE(($N16,$V16,$AD16,$AL16,$AT16,$BB16),1)),"0")</f>
        <v>99</v>
      </c>
      <c r="BE16" s="24">
        <f t="shared" si="1"/>
        <v>16</v>
      </c>
      <c r="BF16" s="1">
        <v>8</v>
      </c>
      <c r="BK16">
        <f t="shared" si="2"/>
        <v>0</v>
      </c>
      <c r="BL16">
        <f t="shared" si="3"/>
        <v>60.16</v>
      </c>
      <c r="BM16">
        <f t="shared" si="4"/>
        <v>4</v>
      </c>
      <c r="BN16">
        <f t="shared" si="5"/>
        <v>38.1</v>
      </c>
      <c r="BO16">
        <f t="shared" si="6"/>
        <v>4</v>
      </c>
      <c r="BP16">
        <f t="shared" si="7"/>
        <v>4</v>
      </c>
      <c r="BQ16">
        <f t="shared" si="8"/>
        <v>63</v>
      </c>
      <c r="BR16">
        <f t="shared" si="9"/>
        <v>0</v>
      </c>
      <c r="BS16">
        <f t="shared" si="10"/>
        <v>0</v>
      </c>
      <c r="BT16">
        <f t="shared" si="11"/>
        <v>4</v>
      </c>
      <c r="BU16">
        <f t="shared" si="12"/>
        <v>0</v>
      </c>
      <c r="BV16">
        <f t="shared" si="13"/>
        <v>0</v>
      </c>
      <c r="BW16">
        <f t="shared" si="14"/>
        <v>0</v>
      </c>
      <c r="BX16">
        <f t="shared" si="15"/>
        <v>0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9</v>
      </c>
      <c r="B17" s="1" t="s">
        <v>303</v>
      </c>
      <c r="C17" s="1" t="s">
        <v>382</v>
      </c>
      <c r="D17" s="1" t="s">
        <v>304</v>
      </c>
      <c r="E17" s="1" t="s">
        <v>403</v>
      </c>
      <c r="F17" s="1" t="s">
        <v>271</v>
      </c>
      <c r="G17" s="62">
        <v>0</v>
      </c>
      <c r="H17" s="80">
        <v>58.58</v>
      </c>
      <c r="J17" s="87">
        <v>5</v>
      </c>
      <c r="K17" s="81">
        <v>46.43</v>
      </c>
      <c r="M17" s="62">
        <v>9</v>
      </c>
      <c r="N17" s="62">
        <v>9</v>
      </c>
      <c r="O17" s="63">
        <v>15</v>
      </c>
      <c r="P17" s="82">
        <v>90</v>
      </c>
      <c r="U17" s="63">
        <v>11</v>
      </c>
      <c r="V17" s="63">
        <v>11</v>
      </c>
      <c r="W17" s="103" t="s">
        <v>468</v>
      </c>
      <c r="AD17" s="62">
        <v>90</v>
      </c>
      <c r="BC17">
        <f t="shared" si="0"/>
        <v>110</v>
      </c>
      <c r="BD17" s="24">
        <f>IF($O$4&gt;0,(LARGE(($N17,$V17,$AD17,$AL17,$AT17,$BB17),1)),"0")</f>
        <v>90</v>
      </c>
      <c r="BE17" s="24">
        <f t="shared" si="1"/>
        <v>20</v>
      </c>
      <c r="BF17" s="1">
        <v>9</v>
      </c>
      <c r="BK17">
        <f t="shared" si="2"/>
        <v>0</v>
      </c>
      <c r="BL17">
        <f t="shared" si="3"/>
        <v>58.58</v>
      </c>
      <c r="BM17">
        <f t="shared" si="4"/>
        <v>5</v>
      </c>
      <c r="BN17">
        <f t="shared" si="5"/>
        <v>46.43</v>
      </c>
      <c r="BO17">
        <f t="shared" si="6"/>
        <v>5</v>
      </c>
      <c r="BP17">
        <f t="shared" si="7"/>
        <v>15</v>
      </c>
      <c r="BQ17">
        <f t="shared" si="8"/>
        <v>90</v>
      </c>
      <c r="BR17">
        <f t="shared" si="9"/>
        <v>0</v>
      </c>
      <c r="BS17">
        <f t="shared" si="10"/>
        <v>0</v>
      </c>
      <c r="BT17">
        <f t="shared" si="11"/>
        <v>15</v>
      </c>
      <c r="BU17">
        <f t="shared" si="12"/>
        <v>199</v>
      </c>
      <c r="BV17">
        <f t="shared" si="13"/>
        <v>0</v>
      </c>
      <c r="BW17">
        <f t="shared" si="14"/>
        <v>0</v>
      </c>
      <c r="BX17">
        <f t="shared" si="15"/>
        <v>0</v>
      </c>
      <c r="BY17">
        <f t="shared" si="16"/>
        <v>199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10</v>
      </c>
      <c r="B18" s="1" t="s">
        <v>435</v>
      </c>
      <c r="C18" s="1" t="s">
        <v>450</v>
      </c>
      <c r="D18" s="1" t="s">
        <v>436</v>
      </c>
      <c r="E18" s="1" t="s">
        <v>403</v>
      </c>
      <c r="F18" s="1" t="s">
        <v>202</v>
      </c>
      <c r="N18" s="62">
        <v>99</v>
      </c>
      <c r="O18" s="63">
        <v>0</v>
      </c>
      <c r="P18" s="82">
        <v>67.12</v>
      </c>
      <c r="R18" s="63">
        <v>0</v>
      </c>
      <c r="S18" s="82">
        <v>29.54</v>
      </c>
      <c r="U18" s="63">
        <v>1</v>
      </c>
      <c r="V18" s="63">
        <v>1</v>
      </c>
      <c r="W18" s="103" t="s">
        <v>415</v>
      </c>
      <c r="AD18" s="62">
        <v>90</v>
      </c>
      <c r="BC18">
        <f t="shared" si="0"/>
        <v>190</v>
      </c>
      <c r="BD18" s="24">
        <f>IF($O$4&gt;0,(LARGE(($N18,$V18,$AD18,$AL18,$AT18,$BB18),1)),"0")</f>
        <v>99</v>
      </c>
      <c r="BE18" s="24">
        <f t="shared" si="1"/>
        <v>91</v>
      </c>
      <c r="BG18" s="1">
        <v>1</v>
      </c>
      <c r="BK18">
        <f t="shared" si="2"/>
        <v>0</v>
      </c>
      <c r="BL18">
        <f t="shared" si="3"/>
        <v>0</v>
      </c>
      <c r="BM18">
        <f t="shared" si="4"/>
        <v>0</v>
      </c>
      <c r="BN18">
        <f t="shared" si="5"/>
        <v>0</v>
      </c>
      <c r="BO18">
        <f t="shared" si="6"/>
        <v>0</v>
      </c>
      <c r="BP18">
        <f t="shared" si="7"/>
        <v>0</v>
      </c>
      <c r="BQ18">
        <f t="shared" si="8"/>
        <v>67.12</v>
      </c>
      <c r="BR18">
        <f t="shared" si="9"/>
        <v>0</v>
      </c>
      <c r="BS18">
        <f t="shared" si="10"/>
        <v>29.54</v>
      </c>
      <c r="BT18">
        <f t="shared" si="11"/>
        <v>0</v>
      </c>
      <c r="BU18">
        <f t="shared" si="12"/>
        <v>199</v>
      </c>
      <c r="BV18">
        <f t="shared" si="13"/>
        <v>0</v>
      </c>
      <c r="BW18">
        <f t="shared" si="14"/>
        <v>0</v>
      </c>
      <c r="BX18">
        <f t="shared" si="15"/>
        <v>0</v>
      </c>
      <c r="BY18">
        <f t="shared" si="16"/>
        <v>199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ht="12" customHeight="1" x14ac:dyDescent="0.2">
      <c r="A19" s="1">
        <v>11</v>
      </c>
      <c r="B19" s="1" t="s">
        <v>439</v>
      </c>
      <c r="C19" s="1" t="s">
        <v>452</v>
      </c>
      <c r="D19" s="1" t="s">
        <v>440</v>
      </c>
      <c r="E19" s="1" t="s">
        <v>403</v>
      </c>
      <c r="F19" s="1" t="s">
        <v>174</v>
      </c>
      <c r="N19" s="62">
        <v>99</v>
      </c>
      <c r="O19" s="63">
        <v>12</v>
      </c>
      <c r="P19" s="82">
        <v>70.760000000000005</v>
      </c>
      <c r="U19" s="63">
        <v>10</v>
      </c>
      <c r="V19" s="63">
        <v>10</v>
      </c>
      <c r="W19" s="103" t="s">
        <v>233</v>
      </c>
      <c r="AD19" s="62">
        <v>90</v>
      </c>
      <c r="BC19">
        <f t="shared" si="0"/>
        <v>199</v>
      </c>
      <c r="BD19" s="24">
        <f>IF($O$4&gt;0,(LARGE(($N19,$V19,$AD19,$AL19,$AT19,$BB19),1)),"0")</f>
        <v>99</v>
      </c>
      <c r="BE19" s="24">
        <f t="shared" si="1"/>
        <v>100</v>
      </c>
      <c r="BK19">
        <f t="shared" si="2"/>
        <v>0</v>
      </c>
      <c r="BL19">
        <f t="shared" si="3"/>
        <v>0</v>
      </c>
      <c r="BM19">
        <f t="shared" si="4"/>
        <v>0</v>
      </c>
      <c r="BN19">
        <f t="shared" si="5"/>
        <v>0</v>
      </c>
      <c r="BO19">
        <f t="shared" si="6"/>
        <v>0</v>
      </c>
      <c r="BP19">
        <f t="shared" si="7"/>
        <v>12</v>
      </c>
      <c r="BQ19">
        <f t="shared" si="8"/>
        <v>70.760000000000005</v>
      </c>
      <c r="BR19">
        <f t="shared" si="9"/>
        <v>0</v>
      </c>
      <c r="BS19">
        <f t="shared" si="10"/>
        <v>0</v>
      </c>
      <c r="BT19">
        <f t="shared" si="11"/>
        <v>12</v>
      </c>
      <c r="BU19">
        <f t="shared" si="12"/>
        <v>199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199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12</v>
      </c>
      <c r="B20" s="1" t="s">
        <v>296</v>
      </c>
      <c r="C20" s="1" t="s">
        <v>397</v>
      </c>
      <c r="D20" s="1" t="s">
        <v>297</v>
      </c>
      <c r="E20" s="1" t="s">
        <v>403</v>
      </c>
      <c r="F20" s="1" t="s">
        <v>174</v>
      </c>
      <c r="G20" s="62">
        <v>0</v>
      </c>
      <c r="H20" s="80">
        <v>63.45</v>
      </c>
      <c r="J20" s="87">
        <v>0</v>
      </c>
      <c r="K20" s="81">
        <v>43.27</v>
      </c>
      <c r="M20" s="62">
        <v>6</v>
      </c>
      <c r="N20" s="62">
        <v>6</v>
      </c>
      <c r="V20" s="63">
        <v>99</v>
      </c>
      <c r="AD20" s="62">
        <v>99</v>
      </c>
      <c r="BC20">
        <f t="shared" si="0"/>
        <v>204</v>
      </c>
      <c r="BD20" s="24">
        <f>IF($O$4&gt;0,(LARGE(($N20,$V20,$AD20,$AL20,$AT20,$BB20),1)),"0")</f>
        <v>99</v>
      </c>
      <c r="BE20" s="24">
        <f t="shared" si="1"/>
        <v>105</v>
      </c>
      <c r="BK20">
        <f t="shared" si="2"/>
        <v>0</v>
      </c>
      <c r="BL20">
        <f t="shared" si="3"/>
        <v>63.45</v>
      </c>
      <c r="BM20">
        <f t="shared" si="4"/>
        <v>0</v>
      </c>
      <c r="BN20">
        <f t="shared" si="5"/>
        <v>43.27</v>
      </c>
      <c r="BO20">
        <f t="shared" si="6"/>
        <v>0</v>
      </c>
      <c r="BP20">
        <f t="shared" si="7"/>
        <v>0</v>
      </c>
      <c r="BQ20">
        <f t="shared" si="8"/>
        <v>0</v>
      </c>
      <c r="BR20">
        <f t="shared" si="9"/>
        <v>0</v>
      </c>
      <c r="BS20">
        <f t="shared" si="10"/>
        <v>0</v>
      </c>
      <c r="BT20">
        <f t="shared" si="11"/>
        <v>0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13</v>
      </c>
      <c r="B21" s="1" t="s">
        <v>290</v>
      </c>
      <c r="C21" s="1" t="s">
        <v>375</v>
      </c>
      <c r="D21" s="1" t="s">
        <v>291</v>
      </c>
      <c r="E21" s="100" t="s">
        <v>403</v>
      </c>
      <c r="F21" s="1" t="s">
        <v>258</v>
      </c>
      <c r="N21" s="62">
        <v>99</v>
      </c>
      <c r="V21" s="63">
        <v>99</v>
      </c>
      <c r="W21" s="62">
        <v>4</v>
      </c>
      <c r="X21" s="81">
        <v>62.79</v>
      </c>
      <c r="AC21" s="62">
        <v>8</v>
      </c>
      <c r="AD21" s="62">
        <v>8</v>
      </c>
      <c r="BC21">
        <f t="shared" si="0"/>
        <v>206</v>
      </c>
      <c r="BD21" s="24">
        <f>IF($O$4&gt;0,(LARGE(($N21,$V21,$AD21,$AL21,$AT21,$BB21),1)),"0")</f>
        <v>99</v>
      </c>
      <c r="BE21" s="24">
        <f t="shared" si="1"/>
        <v>107</v>
      </c>
      <c r="BK21">
        <f t="shared" si="2"/>
        <v>0</v>
      </c>
      <c r="BL21">
        <f t="shared" si="3"/>
        <v>0</v>
      </c>
      <c r="BM21">
        <f t="shared" si="4"/>
        <v>0</v>
      </c>
      <c r="BN21">
        <f t="shared" si="5"/>
        <v>0</v>
      </c>
      <c r="BO21">
        <f t="shared" si="6"/>
        <v>0</v>
      </c>
      <c r="BP21">
        <f t="shared" si="7"/>
        <v>0</v>
      </c>
      <c r="BQ21">
        <f t="shared" si="8"/>
        <v>0</v>
      </c>
      <c r="BR21">
        <f t="shared" si="9"/>
        <v>0</v>
      </c>
      <c r="BS21">
        <f t="shared" si="10"/>
        <v>0</v>
      </c>
      <c r="BT21">
        <f t="shared" si="11"/>
        <v>0</v>
      </c>
      <c r="BU21">
        <f t="shared" si="12"/>
        <v>4</v>
      </c>
      <c r="BV21">
        <f t="shared" si="13"/>
        <v>62.79</v>
      </c>
      <c r="BW21">
        <f t="shared" si="14"/>
        <v>0</v>
      </c>
      <c r="BX21">
        <f t="shared" si="15"/>
        <v>0</v>
      </c>
      <c r="BY21">
        <f t="shared" si="16"/>
        <v>4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</sheetData>
  <sheetProtection sheet="1" objects="1" scenarios="1"/>
  <sortState xmlns:xlrd2="http://schemas.microsoft.com/office/spreadsheetml/2017/richdata2" ref="A9:XFD22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386 AE9:AE65386 O9:O65386" xr:uid="{00000000-0002-0000-0B00-000000000000}"/>
    <dataValidation type="decimal" allowBlank="1" showInputMessage="1" showErrorMessage="1" sqref="L1:L2 I1:I2 T1:T2 Q1:Q2 AG1:AG2 AB1:AB2 Y1:Y2 AJ1:AJ2 AR1:AR2 AO1:AO2 AW1:AW2 AZ1:AZ2 AZ9:AZ65386 AW9:AW65386 AR9:AR65386 AO9:AO65386 AJ9:AJ65386 Q9:Q65386 AG9:AG65386 AB9:AB65386 I9:I65386 T9:T65386 Y9:Y65386 L9:L65386" xr:uid="{00000000-0002-0000-0B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V9:AV65386 AY9:AY65386 AN9:AN65386 AQ9:AQ65386 AF9:AF65386 K9:K65386 S9:S65386 P9:P65386 X9:X65386 AA9:AA65386 H9:H65386 AI9:AI65386" xr:uid="{00000000-0002-0000-0B00-000002000000}">
      <formula1>0</formula1>
      <formula2>999</formula2>
    </dataValidation>
    <dataValidation type="list" allowBlank="1" showInputMessage="1" showErrorMessage="1" sqref="BH1:BH2 BH9:BH65386" xr:uid="{00000000-0002-0000-0B00-000003000000}">
      <formula1>"ja,nee"</formula1>
    </dataValidation>
    <dataValidation type="whole" operator="lessThan" allowBlank="1" showInputMessage="1" showErrorMessage="1" sqref="BG6" xr:uid="{00000000-0002-0000-0B00-000004000000}">
      <formula1>340</formula1>
    </dataValidation>
    <dataValidation type="whole" operator="lessThan" allowBlank="1" showInputMessage="1" showErrorMessage="1" sqref="BG5" xr:uid="{00000000-0002-0000-0B00-000005000000}">
      <formula1>9</formula1>
    </dataValidation>
    <dataValidation type="whole" allowBlank="1" showInputMessage="1" showErrorMessage="1" sqref="BG4" xr:uid="{00000000-0002-0000-0B00-000006000000}">
      <formula1>1</formula1>
      <formula2>2</formula2>
    </dataValidation>
    <dataValidation type="whole" allowBlank="1" showInputMessage="1" showErrorMessage="1" sqref="BG3" xr:uid="{00000000-0002-0000-0B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88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2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3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4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5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6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7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8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5">
    <pageSetUpPr fitToPage="1"/>
  </sheetPr>
  <dimension ref="A1:CN12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D11" sqref="D11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/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132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119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/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BC9">
        <f>N9+V9+AD9+AL9+AT9+BB9</f>
        <v>0</v>
      </c>
      <c r="BD9" s="24" t="e">
        <f>IF($O$4&gt;0,(LARGE(($N9,$V9,$AD9,$AL9,$AT9,$BB9),1)),"0")</f>
        <v>#NUM!</v>
      </c>
      <c r="BE9" s="24" t="e">
        <f>BC9-BD9</f>
        <v>#NUM!</v>
      </c>
      <c r="BK9">
        <f>IF(G9&gt;99,199,G9)</f>
        <v>0</v>
      </c>
      <c r="BL9">
        <f>IF(H9&gt;99,0,H9)</f>
        <v>0</v>
      </c>
      <c r="BM9">
        <f>IF(J9&gt;99,199,J9)</f>
        <v>0</v>
      </c>
      <c r="BN9">
        <f>IF(K9&gt;99,0,K9)</f>
        <v>0</v>
      </c>
      <c r="BO9">
        <f>BK9+BM9</f>
        <v>0</v>
      </c>
      <c r="BP9">
        <f>IF(O9&gt;99,199,O9)</f>
        <v>0</v>
      </c>
      <c r="BQ9">
        <f>IF(P9&gt;99,0,P9)</f>
        <v>0</v>
      </c>
      <c r="BR9">
        <f>IF(R9&gt;99,199,R9)</f>
        <v>0</v>
      </c>
      <c r="BS9">
        <f>IF(S9&gt;99,0,S9)</f>
        <v>0</v>
      </c>
      <c r="BT9">
        <f>BP9+BR9</f>
        <v>0</v>
      </c>
      <c r="BU9">
        <f>IF(W9&gt;99,199,W9)</f>
        <v>0</v>
      </c>
      <c r="BV9">
        <f>IF(X9&gt;99,0,X9)</f>
        <v>0</v>
      </c>
      <c r="BW9">
        <f>IF(Z9&gt;99,199,Z9)</f>
        <v>0</v>
      </c>
      <c r="BX9">
        <f>IF(AA9&gt;99,0,AA9)</f>
        <v>0</v>
      </c>
      <c r="BY9">
        <f>BU9+BW9</f>
        <v>0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  <row r="10" spans="1:92" x14ac:dyDescent="0.2">
      <c r="BC10">
        <f>N10+V10+AD10+AL10+AT10+BB10</f>
        <v>0</v>
      </c>
      <c r="BD10" s="24" t="e">
        <f>IF($O$4&gt;0,(LARGE(($N10,$V10,$AD10,$AL10,$AT10,$BB10),1)),"0")</f>
        <v>#NUM!</v>
      </c>
      <c r="BE10" s="24" t="e">
        <f>BC10-BD10</f>
        <v>#NUM!</v>
      </c>
      <c r="BK10">
        <f>IF(G10&gt;99,199,G10)</f>
        <v>0</v>
      </c>
      <c r="BL10">
        <f>IF(H10&gt;99,0,H10)</f>
        <v>0</v>
      </c>
      <c r="BM10">
        <f>IF(J10&gt;99,199,J10)</f>
        <v>0</v>
      </c>
      <c r="BN10">
        <f>IF(K10&gt;99,0,K10)</f>
        <v>0</v>
      </c>
      <c r="BO10">
        <f>BK10+BM10</f>
        <v>0</v>
      </c>
      <c r="BP10">
        <f>IF(O10&gt;99,199,O10)</f>
        <v>0</v>
      </c>
      <c r="BQ10">
        <f>IF(P10&gt;99,0,P10)</f>
        <v>0</v>
      </c>
      <c r="BR10">
        <f>IF(R10&gt;99,199,R10)</f>
        <v>0</v>
      </c>
      <c r="BS10">
        <f>IF(S10&gt;99,0,S10)</f>
        <v>0</v>
      </c>
      <c r="BT10">
        <f>BP10+BR10</f>
        <v>0</v>
      </c>
      <c r="BU10">
        <f>IF(W10&gt;99,199,W10)</f>
        <v>0</v>
      </c>
      <c r="BV10">
        <f>IF(X10&gt;99,0,X10)</f>
        <v>0</v>
      </c>
      <c r="BW10">
        <f>IF(Z10&gt;99,199,Z10)</f>
        <v>0</v>
      </c>
      <c r="BX10">
        <f>IF(AA10&gt;99,0,AA10)</f>
        <v>0</v>
      </c>
      <c r="BY10">
        <f>BU10+BW10</f>
        <v>0</v>
      </c>
      <c r="BZ10">
        <f>IF(AE10&gt;99,199,AE10)</f>
        <v>0</v>
      </c>
      <c r="CA10">
        <f>IF(AF10&gt;99,0,AF10)</f>
        <v>0</v>
      </c>
      <c r="CB10">
        <f>IF(AH10&gt;99,199,AH10)</f>
        <v>0</v>
      </c>
      <c r="CC10">
        <f>IF(AI10&gt;99,0,AI10)</f>
        <v>0</v>
      </c>
      <c r="CD10">
        <f>BZ10+CB10</f>
        <v>0</v>
      </c>
      <c r="CE10">
        <f>IF(AM10&gt;99,199,AM10)</f>
        <v>0</v>
      </c>
      <c r="CF10">
        <f>IF(AN10&gt;99,0,AN10)</f>
        <v>0</v>
      </c>
      <c r="CG10">
        <f>IF(AP10&gt;99,199,AP10)</f>
        <v>0</v>
      </c>
      <c r="CH10">
        <f>IF(AQ10&gt;99,0,AQ10)</f>
        <v>0</v>
      </c>
      <c r="CI10">
        <f>CE10+CG10</f>
        <v>0</v>
      </c>
      <c r="CJ10">
        <f>IF(AU10&gt;99,199,AU10)</f>
        <v>0</v>
      </c>
      <c r="CK10">
        <f>IF(AV10&gt;99,0,AV10)</f>
        <v>0</v>
      </c>
      <c r="CL10">
        <f>IF(AX10&gt;99,199,AX10)</f>
        <v>0</v>
      </c>
      <c r="CM10">
        <f>IF(AY10&gt;99,0,AY10)</f>
        <v>0</v>
      </c>
      <c r="CN10">
        <f>CJ10+CL10</f>
        <v>0</v>
      </c>
    </row>
    <row r="11" spans="1:92" x14ac:dyDescent="0.2">
      <c r="BC11">
        <f>N11+V11+AD11+AL11+AT11+BB11</f>
        <v>0</v>
      </c>
      <c r="BD11" s="24" t="e">
        <f>IF($O$4&gt;0,(LARGE(($N11,$V11,$AD11,$AL11,$AT11,$BB11),1)),"0")</f>
        <v>#NUM!</v>
      </c>
      <c r="BE11" s="24" t="e">
        <f>BC11-BD11</f>
        <v>#NUM!</v>
      </c>
      <c r="BK11">
        <f>IF(G11&gt;99,199,G11)</f>
        <v>0</v>
      </c>
      <c r="BL11">
        <f>IF(H11&gt;99,0,H11)</f>
        <v>0</v>
      </c>
      <c r="BM11">
        <f>IF(J11&gt;99,199,J11)</f>
        <v>0</v>
      </c>
      <c r="BN11">
        <f>IF(K11&gt;99,0,K11)</f>
        <v>0</v>
      </c>
      <c r="BO11">
        <f>BK11+BM11</f>
        <v>0</v>
      </c>
      <c r="BP11">
        <f>IF(O11&gt;99,199,O11)</f>
        <v>0</v>
      </c>
      <c r="BQ11">
        <f>IF(P11&gt;99,0,P11)</f>
        <v>0</v>
      </c>
      <c r="BR11">
        <f>IF(R11&gt;99,199,R11)</f>
        <v>0</v>
      </c>
      <c r="BS11">
        <f>IF(S11&gt;99,0,S11)</f>
        <v>0</v>
      </c>
      <c r="BT11">
        <f>BP11+BR11</f>
        <v>0</v>
      </c>
      <c r="BU11">
        <f>IF(W11&gt;99,199,W11)</f>
        <v>0</v>
      </c>
      <c r="BV11">
        <f>IF(X11&gt;99,0,X11)</f>
        <v>0</v>
      </c>
      <c r="BW11">
        <f>IF(Z11&gt;99,199,Z11)</f>
        <v>0</v>
      </c>
      <c r="BX11">
        <f>IF(AA11&gt;99,0,AA11)</f>
        <v>0</v>
      </c>
      <c r="BY11">
        <f>BU11+BW11</f>
        <v>0</v>
      </c>
      <c r="BZ11">
        <f>IF(AE11&gt;99,199,AE11)</f>
        <v>0</v>
      </c>
      <c r="CA11">
        <f>IF(AF11&gt;99,0,AF11)</f>
        <v>0</v>
      </c>
      <c r="CB11">
        <f>IF(AH11&gt;99,199,AH11)</f>
        <v>0</v>
      </c>
      <c r="CC11">
        <f>IF(AI11&gt;99,0,AI11)</f>
        <v>0</v>
      </c>
      <c r="CD11">
        <f>BZ11+CB11</f>
        <v>0</v>
      </c>
      <c r="CE11">
        <f>IF(AM11&gt;99,199,AM11)</f>
        <v>0</v>
      </c>
      <c r="CF11">
        <f>IF(AN11&gt;99,0,AN11)</f>
        <v>0</v>
      </c>
      <c r="CG11">
        <f>IF(AP11&gt;99,199,AP11)</f>
        <v>0</v>
      </c>
      <c r="CH11">
        <f>IF(AQ11&gt;99,0,AQ11)</f>
        <v>0</v>
      </c>
      <c r="CI11">
        <f>CE11+CG11</f>
        <v>0</v>
      </c>
      <c r="CJ11">
        <f>IF(AU11&gt;99,199,AU11)</f>
        <v>0</v>
      </c>
      <c r="CK11">
        <f>IF(AV11&gt;99,0,AV11)</f>
        <v>0</v>
      </c>
      <c r="CL11">
        <f>IF(AX11&gt;99,199,AX11)</f>
        <v>0</v>
      </c>
      <c r="CM11">
        <f>IF(AY11&gt;99,0,AY11)</f>
        <v>0</v>
      </c>
      <c r="CN11">
        <f>CJ11+CL11</f>
        <v>0</v>
      </c>
    </row>
    <row r="12" spans="1:92" x14ac:dyDescent="0.2">
      <c r="BC12">
        <f>N12+V12+AD12+AL12+AT12+BB12</f>
        <v>0</v>
      </c>
      <c r="BD12" s="24" t="e">
        <f>IF($O$4&gt;0,(LARGE(($N12,$V12,$AD12,$AL12,$AT12,$BB12),1)),"0")</f>
        <v>#NUM!</v>
      </c>
      <c r="BE12" s="24" t="e">
        <f>BC12-BD12</f>
        <v>#NUM!</v>
      </c>
      <c r="BK12">
        <f>IF(G12&gt;99,199,G12)</f>
        <v>0</v>
      </c>
      <c r="BL12">
        <f>IF(H12&gt;99,0,H12)</f>
        <v>0</v>
      </c>
      <c r="BM12">
        <f>IF(J12&gt;99,199,J12)</f>
        <v>0</v>
      </c>
      <c r="BN12">
        <f>IF(K12&gt;99,0,K12)</f>
        <v>0</v>
      </c>
      <c r="BO12">
        <f>BK12+BM12</f>
        <v>0</v>
      </c>
      <c r="BP12">
        <f>IF(O12&gt;99,199,O12)</f>
        <v>0</v>
      </c>
      <c r="BQ12">
        <f>IF(P12&gt;99,0,P12)</f>
        <v>0</v>
      </c>
      <c r="BR12">
        <f>IF(R12&gt;99,199,R12)</f>
        <v>0</v>
      </c>
      <c r="BS12">
        <f>IF(S12&gt;99,0,S12)</f>
        <v>0</v>
      </c>
      <c r="BT12">
        <f>BP12+BR12</f>
        <v>0</v>
      </c>
      <c r="BU12">
        <f>IF(W12&gt;99,199,W12)</f>
        <v>0</v>
      </c>
      <c r="BV12">
        <f>IF(X12&gt;99,0,X12)</f>
        <v>0</v>
      </c>
      <c r="BW12">
        <f>IF(Z12&gt;99,199,Z12)</f>
        <v>0</v>
      </c>
      <c r="BX12">
        <f>IF(AA12&gt;99,0,AA12)</f>
        <v>0</v>
      </c>
      <c r="BY12">
        <f>BU12+BW12</f>
        <v>0</v>
      </c>
      <c r="BZ12">
        <f>IF(AE12&gt;99,199,AE12)</f>
        <v>0</v>
      </c>
      <c r="CA12">
        <f>IF(AF12&gt;99,0,AF12)</f>
        <v>0</v>
      </c>
      <c r="CB12">
        <f>IF(AH12&gt;99,199,AH12)</f>
        <v>0</v>
      </c>
      <c r="CC12">
        <f>IF(AI12&gt;99,0,AI12)</f>
        <v>0</v>
      </c>
      <c r="CD12">
        <f>BZ12+CB12</f>
        <v>0</v>
      </c>
      <c r="CE12">
        <f>IF(AM12&gt;99,199,AM12)</f>
        <v>0</v>
      </c>
      <c r="CF12">
        <f>IF(AN12&gt;99,0,AN12)</f>
        <v>0</v>
      </c>
      <c r="CG12">
        <f>IF(AP12&gt;99,199,AP12)</f>
        <v>0</v>
      </c>
      <c r="CH12">
        <f>IF(AQ12&gt;99,0,AQ12)</f>
        <v>0</v>
      </c>
      <c r="CI12">
        <f>CE12+CG12</f>
        <v>0</v>
      </c>
      <c r="CJ12">
        <f>IF(AU12&gt;99,199,AU12)</f>
        <v>0</v>
      </c>
      <c r="CK12">
        <f>IF(AV12&gt;99,0,AV12)</f>
        <v>0</v>
      </c>
      <c r="CL12">
        <f>IF(AX12&gt;99,199,AX12)</f>
        <v>0</v>
      </c>
      <c r="CM12">
        <f>IF(AY12&gt;99,0,AY12)</f>
        <v>0</v>
      </c>
      <c r="CN12">
        <f>CJ12+CL12</f>
        <v>0</v>
      </c>
    </row>
  </sheetData>
  <sortState xmlns:xlrd2="http://schemas.microsoft.com/office/spreadsheetml/2017/richdata2" ref="A9:XFD13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C00-000000000000}">
      <formula1>1</formula1>
      <formula2>4</formula2>
    </dataValidation>
    <dataValidation type="whole" allowBlank="1" showInputMessage="1" showErrorMessage="1" sqref="BG4" xr:uid="{00000000-0002-0000-0C00-000001000000}">
      <formula1>1</formula1>
      <formula2>2</formula2>
    </dataValidation>
    <dataValidation type="whole" operator="lessThan" allowBlank="1" showInputMessage="1" showErrorMessage="1" sqref="BG5" xr:uid="{00000000-0002-0000-0C00-000002000000}">
      <formula1>9</formula1>
    </dataValidation>
    <dataValidation type="whole" operator="lessThan" allowBlank="1" showInputMessage="1" showErrorMessage="1" sqref="BG6" xr:uid="{00000000-0002-0000-0C00-000003000000}">
      <formula1>340</formula1>
    </dataValidation>
    <dataValidation type="list" allowBlank="1" showInputMessage="1" showErrorMessage="1" sqref="BH1:BH2 BH9:BH65486" xr:uid="{00000000-0002-0000-0C00-000004000000}">
      <formula1>"ja,nee"</formula1>
    </dataValidation>
    <dataValidation type="decimal" allowBlank="1" showInputMessage="1" showErrorMessage="1" sqref="H1:H2 K1:K2 P1:P2 S1:S2 X1:X2 AA1:AA2 AI1:AI2 AF1:AF2 AN1:AN2 AQ1:AQ2 AY1:AY2 AV1:AV2 AV9:AV65486 AY9:AY65486 AN9:AN65486 AQ9:AQ65486 AF9:AF65486 K9:K65486 S9:S65486 P9:P65486 X9:X65486 AA9:AA65486 H9:H65486 AI9:AI65486" xr:uid="{00000000-0002-0000-0C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486 AW9:AW65486 AR9:AR65486 AO9:AO65486 AJ9:AJ65486 Q9:Q65486 AG9:AG65486 AB9:AB65486 I9:I65486 T9:T65486 Y9:Y65486 L9:L65486" xr:uid="{00000000-0002-0000-0C00-000006000000}">
      <formula1>0</formula1>
      <formula2>10</formula2>
    </dataValidation>
    <dataValidation operator="lessThan" allowBlank="1" showInputMessage="1" showErrorMessage="1" sqref="O1:O2 AE1:AE2 AU1:AU2 AU9:AU65486 AE9:AE65486 O9:O65486" xr:uid="{00000000-0002-0000-0C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20">
    <pageSetUpPr fitToPage="1"/>
  </sheetPr>
  <dimension ref="A1:CN14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I24" sqref="BI24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/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137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/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326</v>
      </c>
      <c r="C9" s="1" t="s">
        <v>397</v>
      </c>
      <c r="D9" s="1" t="s">
        <v>327</v>
      </c>
      <c r="E9" s="1" t="s">
        <v>407</v>
      </c>
      <c r="F9" s="1" t="s">
        <v>174</v>
      </c>
      <c r="G9" s="62">
        <v>4</v>
      </c>
      <c r="H9" s="80">
        <v>64.17</v>
      </c>
      <c r="M9" s="62">
        <v>3</v>
      </c>
      <c r="N9" s="62">
        <v>3</v>
      </c>
      <c r="O9" s="63">
        <v>0</v>
      </c>
      <c r="P9" s="82">
        <v>63.9</v>
      </c>
      <c r="R9" s="63">
        <v>4</v>
      </c>
      <c r="S9" s="82">
        <v>30.86</v>
      </c>
      <c r="U9" s="63">
        <v>1</v>
      </c>
      <c r="V9" s="63">
        <v>1</v>
      </c>
      <c r="W9" s="62">
        <v>0</v>
      </c>
      <c r="X9" s="81">
        <v>73.680000000000007</v>
      </c>
      <c r="Z9" s="62">
        <v>0</v>
      </c>
      <c r="AA9" s="81">
        <v>41.69</v>
      </c>
      <c r="AC9" s="62">
        <v>1</v>
      </c>
      <c r="AD9" s="62">
        <v>1</v>
      </c>
      <c r="BC9">
        <f t="shared" ref="BC9:BC14" si="0">N9+V9+AD9+AL9+AT9+BB9</f>
        <v>5</v>
      </c>
      <c r="BD9" s="24">
        <f>IF($O$4&gt;0,(LARGE(($N9,$V9,$AD9,$AL9,$AT9,$BB9),1)),"0")</f>
        <v>3</v>
      </c>
      <c r="BE9" s="24">
        <f t="shared" ref="BE9:BE14" si="1">BC9-BD9</f>
        <v>2</v>
      </c>
      <c r="BI9" s="100" t="s">
        <v>462</v>
      </c>
      <c r="BK9">
        <f t="shared" ref="BK9:BK14" si="2">IF(G9&gt;99,199,G9)</f>
        <v>4</v>
      </c>
      <c r="BL9">
        <f t="shared" ref="BL9:BL14" si="3">IF(H9&gt;99,0,H9)</f>
        <v>64.17</v>
      </c>
      <c r="BM9">
        <f t="shared" ref="BM9:BM14" si="4">IF(J9&gt;99,199,J9)</f>
        <v>0</v>
      </c>
      <c r="BN9">
        <f t="shared" ref="BN9:BN14" si="5">IF(K9&gt;99,0,K9)</f>
        <v>0</v>
      </c>
      <c r="BO9">
        <f t="shared" ref="BO9:BO14" si="6">BK9+BM9</f>
        <v>4</v>
      </c>
      <c r="BP9">
        <f t="shared" ref="BP9:BP14" si="7">IF(O9&gt;99,199,O9)</f>
        <v>0</v>
      </c>
      <c r="BQ9">
        <f t="shared" ref="BQ9:BQ14" si="8">IF(P9&gt;99,0,P9)</f>
        <v>63.9</v>
      </c>
      <c r="BR9">
        <f t="shared" ref="BR9:BR14" si="9">IF(R9&gt;99,199,R9)</f>
        <v>4</v>
      </c>
      <c r="BS9">
        <f t="shared" ref="BS9:BS14" si="10">IF(S9&gt;99,0,S9)</f>
        <v>30.86</v>
      </c>
      <c r="BT9">
        <f t="shared" ref="BT9:BT14" si="11">BP9+BR9</f>
        <v>4</v>
      </c>
      <c r="BU9">
        <f t="shared" ref="BU9:BU14" si="12">IF(W9&gt;99,199,W9)</f>
        <v>0</v>
      </c>
      <c r="BV9">
        <f t="shared" ref="BV9:BV14" si="13">IF(X9&gt;99,0,X9)</f>
        <v>73.680000000000007</v>
      </c>
      <c r="BW9">
        <f t="shared" ref="BW9:BW14" si="14">IF(Z9&gt;99,199,Z9)</f>
        <v>0</v>
      </c>
      <c r="BX9">
        <f t="shared" ref="BX9:BX14" si="15">IF(AA9&gt;99,0,AA9)</f>
        <v>41.69</v>
      </c>
      <c r="BY9">
        <f t="shared" ref="BY9:BY14" si="16">BU9+BW9</f>
        <v>0</v>
      </c>
      <c r="BZ9">
        <f t="shared" ref="BZ9:BZ14" si="17">IF(AE9&gt;99,199,AE9)</f>
        <v>0</v>
      </c>
      <c r="CA9">
        <f t="shared" ref="CA9:CA14" si="18">IF(AF9&gt;99,0,AF9)</f>
        <v>0</v>
      </c>
      <c r="CB9">
        <f t="shared" ref="CB9:CB14" si="19">IF(AH9&gt;99,199,AH9)</f>
        <v>0</v>
      </c>
      <c r="CC9">
        <f t="shared" ref="CC9:CC14" si="20">IF(AI9&gt;99,0,AI9)</f>
        <v>0</v>
      </c>
      <c r="CD9">
        <f t="shared" ref="CD9:CD14" si="21">BZ9+CB9</f>
        <v>0</v>
      </c>
      <c r="CE9">
        <f t="shared" ref="CE9:CE14" si="22">IF(AM9&gt;99,199,AM9)</f>
        <v>0</v>
      </c>
      <c r="CF9">
        <f t="shared" ref="CF9:CF14" si="23">IF(AN9&gt;99,0,AN9)</f>
        <v>0</v>
      </c>
      <c r="CG9">
        <f t="shared" ref="CG9:CG14" si="24">IF(AP9&gt;99,199,AP9)</f>
        <v>0</v>
      </c>
      <c r="CH9">
        <f t="shared" ref="CH9:CH14" si="25">IF(AQ9&gt;99,0,AQ9)</f>
        <v>0</v>
      </c>
      <c r="CI9">
        <f t="shared" ref="CI9:CI14" si="26">CE9+CG9</f>
        <v>0</v>
      </c>
      <c r="CJ9">
        <f t="shared" ref="CJ9:CJ14" si="27">IF(AU9&gt;99,199,AU9)</f>
        <v>0</v>
      </c>
      <c r="CK9">
        <f t="shared" ref="CK9:CK14" si="28">IF(AV9&gt;99,0,AV9)</f>
        <v>0</v>
      </c>
      <c r="CL9">
        <f t="shared" ref="CL9:CL14" si="29">IF(AX9&gt;99,199,AX9)</f>
        <v>0</v>
      </c>
      <c r="CM9">
        <f t="shared" ref="CM9:CM14" si="30">IF(AY9&gt;99,0,AY9)</f>
        <v>0</v>
      </c>
      <c r="CN9">
        <f t="shared" ref="CN9:CN14" si="31">CJ9+CL9</f>
        <v>0</v>
      </c>
    </row>
    <row r="10" spans="1:92" x14ac:dyDescent="0.2">
      <c r="A10" s="1">
        <v>2</v>
      </c>
      <c r="B10" s="1" t="s">
        <v>324</v>
      </c>
      <c r="C10" s="1" t="s">
        <v>408</v>
      </c>
      <c r="D10" s="1" t="s">
        <v>325</v>
      </c>
      <c r="E10" s="1" t="s">
        <v>407</v>
      </c>
      <c r="F10" s="1" t="s">
        <v>174</v>
      </c>
      <c r="G10" s="62">
        <v>0</v>
      </c>
      <c r="H10" s="80">
        <v>68.25</v>
      </c>
      <c r="J10" s="87">
        <v>0</v>
      </c>
      <c r="K10" s="81">
        <v>45.54</v>
      </c>
      <c r="M10" s="62">
        <v>2</v>
      </c>
      <c r="N10" s="62">
        <v>2</v>
      </c>
      <c r="V10" s="63">
        <v>99</v>
      </c>
      <c r="W10" s="62">
        <v>0</v>
      </c>
      <c r="X10" s="81">
        <v>70.33</v>
      </c>
      <c r="Z10" s="62">
        <v>25</v>
      </c>
      <c r="AA10" s="81">
        <v>72.150000000000006</v>
      </c>
      <c r="AC10" s="62">
        <v>2</v>
      </c>
      <c r="AD10" s="62">
        <v>2</v>
      </c>
      <c r="BC10">
        <f t="shared" si="0"/>
        <v>103</v>
      </c>
      <c r="BD10" s="24">
        <f>IF($O$4&gt;0,(LARGE(($N10,$V10,$AD10,$AL10,$AT10,$BB10),1)),"0")</f>
        <v>99</v>
      </c>
      <c r="BE10" s="24">
        <f t="shared" si="1"/>
        <v>4</v>
      </c>
      <c r="BK10">
        <f t="shared" si="2"/>
        <v>0</v>
      </c>
      <c r="BL10">
        <f t="shared" si="3"/>
        <v>68.25</v>
      </c>
      <c r="BM10">
        <f t="shared" si="4"/>
        <v>0</v>
      </c>
      <c r="BN10">
        <f t="shared" si="5"/>
        <v>45.54</v>
      </c>
      <c r="BO10">
        <f t="shared" si="6"/>
        <v>0</v>
      </c>
      <c r="BP10">
        <f t="shared" si="7"/>
        <v>0</v>
      </c>
      <c r="BQ10">
        <f t="shared" si="8"/>
        <v>0</v>
      </c>
      <c r="BR10">
        <f t="shared" si="9"/>
        <v>0</v>
      </c>
      <c r="BS10">
        <f t="shared" si="10"/>
        <v>0</v>
      </c>
      <c r="BT10">
        <f t="shared" si="11"/>
        <v>0</v>
      </c>
      <c r="BU10">
        <f t="shared" si="12"/>
        <v>0</v>
      </c>
      <c r="BV10">
        <f t="shared" si="13"/>
        <v>70.33</v>
      </c>
      <c r="BW10">
        <f t="shared" si="14"/>
        <v>25</v>
      </c>
      <c r="BX10">
        <f t="shared" si="15"/>
        <v>72.150000000000006</v>
      </c>
      <c r="BY10">
        <f t="shared" si="16"/>
        <v>25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328</v>
      </c>
      <c r="C11" s="1" t="s">
        <v>409</v>
      </c>
      <c r="D11" s="1" t="s">
        <v>329</v>
      </c>
      <c r="E11" s="1" t="s">
        <v>410</v>
      </c>
      <c r="F11" s="1" t="s">
        <v>174</v>
      </c>
      <c r="G11" s="62">
        <v>4</v>
      </c>
      <c r="H11" s="80">
        <v>68.58</v>
      </c>
      <c r="M11" s="62">
        <v>4</v>
      </c>
      <c r="N11" s="62">
        <v>4</v>
      </c>
      <c r="O11" s="63">
        <v>4</v>
      </c>
      <c r="P11" s="82">
        <v>63.26</v>
      </c>
      <c r="U11" s="63">
        <v>3</v>
      </c>
      <c r="V11" s="63">
        <v>3</v>
      </c>
      <c r="W11" s="62">
        <v>4</v>
      </c>
      <c r="X11" s="81">
        <v>68.86</v>
      </c>
      <c r="AC11" s="62">
        <v>3</v>
      </c>
      <c r="AD11" s="62">
        <v>3</v>
      </c>
      <c r="BC11">
        <f t="shared" si="0"/>
        <v>10</v>
      </c>
      <c r="BD11" s="24">
        <f>IF($O$4&gt;0,(LARGE(($N11,$V11,$AD11,$AL11,$AT11,$BB11),1)),"0")</f>
        <v>4</v>
      </c>
      <c r="BE11" s="24">
        <f t="shared" si="1"/>
        <v>6</v>
      </c>
      <c r="BK11">
        <f t="shared" si="2"/>
        <v>4</v>
      </c>
      <c r="BL11">
        <f t="shared" si="3"/>
        <v>68.58</v>
      </c>
      <c r="BM11">
        <f t="shared" si="4"/>
        <v>0</v>
      </c>
      <c r="BN11">
        <f t="shared" si="5"/>
        <v>0</v>
      </c>
      <c r="BO11">
        <f t="shared" si="6"/>
        <v>4</v>
      </c>
      <c r="BP11">
        <f t="shared" si="7"/>
        <v>4</v>
      </c>
      <c r="BQ11">
        <f t="shared" si="8"/>
        <v>63.26</v>
      </c>
      <c r="BR11">
        <f t="shared" si="9"/>
        <v>0</v>
      </c>
      <c r="BS11">
        <f t="shared" si="10"/>
        <v>0</v>
      </c>
      <c r="BT11">
        <f t="shared" si="11"/>
        <v>4</v>
      </c>
      <c r="BU11">
        <f t="shared" si="12"/>
        <v>4</v>
      </c>
      <c r="BV11">
        <f t="shared" si="13"/>
        <v>68.86</v>
      </c>
      <c r="BW11">
        <f t="shared" si="14"/>
        <v>0</v>
      </c>
      <c r="BX11">
        <f t="shared" si="15"/>
        <v>0</v>
      </c>
      <c r="BY11">
        <f t="shared" si="16"/>
        <v>4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322</v>
      </c>
      <c r="C12" s="1" t="s">
        <v>406</v>
      </c>
      <c r="D12" s="1" t="s">
        <v>323</v>
      </c>
      <c r="E12" s="1" t="s">
        <v>407</v>
      </c>
      <c r="F12" s="1" t="s">
        <v>195</v>
      </c>
      <c r="G12" s="62">
        <v>0</v>
      </c>
      <c r="H12" s="80">
        <v>66.34</v>
      </c>
      <c r="J12" s="87">
        <v>0</v>
      </c>
      <c r="K12" s="81">
        <v>41.09</v>
      </c>
      <c r="M12" s="62">
        <v>1</v>
      </c>
      <c r="N12" s="62">
        <v>1</v>
      </c>
      <c r="V12" s="63">
        <v>99</v>
      </c>
      <c r="AD12" s="62">
        <v>99</v>
      </c>
      <c r="BC12">
        <f t="shared" si="0"/>
        <v>199</v>
      </c>
      <c r="BD12" s="24">
        <f>IF($O$4&gt;0,(LARGE(($N12,$V12,$AD12,$AL12,$AT12,$BB12),1)),"0")</f>
        <v>99</v>
      </c>
      <c r="BE12" s="24">
        <f t="shared" si="1"/>
        <v>100</v>
      </c>
      <c r="BK12">
        <f t="shared" si="2"/>
        <v>0</v>
      </c>
      <c r="BL12">
        <f t="shared" si="3"/>
        <v>66.34</v>
      </c>
      <c r="BM12">
        <f t="shared" si="4"/>
        <v>0</v>
      </c>
      <c r="BN12">
        <f t="shared" si="5"/>
        <v>41.09</v>
      </c>
      <c r="BO12">
        <f t="shared" si="6"/>
        <v>0</v>
      </c>
      <c r="BP12">
        <f t="shared" si="7"/>
        <v>0</v>
      </c>
      <c r="BQ12">
        <f t="shared" si="8"/>
        <v>0</v>
      </c>
      <c r="BR12">
        <f t="shared" si="9"/>
        <v>0</v>
      </c>
      <c r="BS12">
        <f t="shared" si="10"/>
        <v>0</v>
      </c>
      <c r="BT12">
        <f t="shared" si="11"/>
        <v>0</v>
      </c>
      <c r="BU12">
        <f t="shared" si="12"/>
        <v>0</v>
      </c>
      <c r="BV12">
        <f t="shared" si="13"/>
        <v>0</v>
      </c>
      <c r="BW12">
        <f t="shared" si="14"/>
        <v>0</v>
      </c>
      <c r="BX12">
        <f t="shared" si="15"/>
        <v>0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437</v>
      </c>
      <c r="C13" s="1" t="s">
        <v>366</v>
      </c>
      <c r="D13" s="1" t="s">
        <v>438</v>
      </c>
      <c r="E13" s="1" t="s">
        <v>407</v>
      </c>
      <c r="F13" s="1" t="s">
        <v>175</v>
      </c>
      <c r="N13" s="62">
        <v>99</v>
      </c>
      <c r="O13" s="63">
        <v>0</v>
      </c>
      <c r="P13" s="82">
        <v>67.25</v>
      </c>
      <c r="R13" s="63" t="s">
        <v>415</v>
      </c>
      <c r="U13" s="63">
        <v>2</v>
      </c>
      <c r="V13" s="63">
        <v>2</v>
      </c>
      <c r="AD13" s="62">
        <v>99</v>
      </c>
      <c r="BC13">
        <f t="shared" si="0"/>
        <v>200</v>
      </c>
      <c r="BD13" s="24">
        <f>IF($O$4&gt;0,(LARGE(($N13,$V13,$AD13,$AL13,$AT13,$BB13),1)),"0")</f>
        <v>99</v>
      </c>
      <c r="BE13" s="24">
        <f t="shared" si="1"/>
        <v>101</v>
      </c>
      <c r="BK13">
        <f t="shared" si="2"/>
        <v>0</v>
      </c>
      <c r="BL13">
        <f t="shared" si="3"/>
        <v>0</v>
      </c>
      <c r="BM13">
        <f t="shared" si="4"/>
        <v>0</v>
      </c>
      <c r="BN13">
        <f t="shared" si="5"/>
        <v>0</v>
      </c>
      <c r="BO13">
        <f t="shared" si="6"/>
        <v>0</v>
      </c>
      <c r="BP13">
        <f t="shared" si="7"/>
        <v>0</v>
      </c>
      <c r="BQ13">
        <f t="shared" si="8"/>
        <v>67.25</v>
      </c>
      <c r="BR13">
        <f t="shared" si="9"/>
        <v>199</v>
      </c>
      <c r="BS13">
        <f t="shared" si="10"/>
        <v>0</v>
      </c>
      <c r="BT13">
        <f t="shared" si="11"/>
        <v>199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330</v>
      </c>
      <c r="C14" s="1" t="s">
        <v>406</v>
      </c>
      <c r="D14" s="1" t="s">
        <v>331</v>
      </c>
      <c r="E14" s="1" t="s">
        <v>410</v>
      </c>
      <c r="F14" s="1" t="s">
        <v>195</v>
      </c>
      <c r="G14" s="62">
        <v>12</v>
      </c>
      <c r="H14" s="80">
        <v>93.43</v>
      </c>
      <c r="M14" s="62">
        <v>5</v>
      </c>
      <c r="N14" s="62">
        <v>5</v>
      </c>
      <c r="V14" s="63">
        <v>99</v>
      </c>
      <c r="AD14" s="62">
        <v>99</v>
      </c>
      <c r="BC14">
        <f t="shared" si="0"/>
        <v>203</v>
      </c>
      <c r="BD14" s="24">
        <f>IF($O$4&gt;0,(LARGE(($N14,$V14,$AD14,$AL14,$AT14,$BB14),1)),"0")</f>
        <v>99</v>
      </c>
      <c r="BE14" s="24">
        <f t="shared" si="1"/>
        <v>104</v>
      </c>
      <c r="BK14">
        <f t="shared" si="2"/>
        <v>12</v>
      </c>
      <c r="BL14">
        <f t="shared" si="3"/>
        <v>93.43</v>
      </c>
      <c r="BM14">
        <f t="shared" si="4"/>
        <v>0</v>
      </c>
      <c r="BN14">
        <f t="shared" si="5"/>
        <v>0</v>
      </c>
      <c r="BO14">
        <f t="shared" si="6"/>
        <v>12</v>
      </c>
      <c r="BP14">
        <f t="shared" si="7"/>
        <v>0</v>
      </c>
      <c r="BQ14">
        <f t="shared" si="8"/>
        <v>0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0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</sheetData>
  <sheetProtection sheet="1" objects="1" scenarios="1"/>
  <sortState xmlns:xlrd2="http://schemas.microsoft.com/office/spreadsheetml/2017/richdata2" ref="A9:XFD15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66 AE9:AE65466 O9:O65466" xr:uid="{00000000-0002-0000-0D00-000000000000}"/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 xr:uid="{00000000-0002-0000-0D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 xr:uid="{00000000-0002-0000-0D00-000002000000}">
      <formula1>0</formula1>
      <formula2>999</formula2>
    </dataValidation>
    <dataValidation type="list" allowBlank="1" showInputMessage="1" showErrorMessage="1" sqref="BH1:BH2 BH9:BH65466" xr:uid="{00000000-0002-0000-0D00-000003000000}">
      <formula1>"ja,nee"</formula1>
    </dataValidation>
    <dataValidation type="whole" operator="lessThan" allowBlank="1" showInputMessage="1" showErrorMessage="1" sqref="BG6" xr:uid="{00000000-0002-0000-0D00-000004000000}">
      <formula1>340</formula1>
    </dataValidation>
    <dataValidation type="whole" operator="lessThan" allowBlank="1" showInputMessage="1" showErrorMessage="1" sqref="BG5" xr:uid="{00000000-0002-0000-0D00-000005000000}">
      <formula1>9</formula1>
    </dataValidation>
    <dataValidation type="whole" allowBlank="1" showInputMessage="1" showErrorMessage="1" sqref="BG4" xr:uid="{00000000-0002-0000-0D00-000006000000}">
      <formula1>1</formula1>
      <formula2>2</formula2>
    </dataValidation>
    <dataValidation type="whole" allowBlank="1" showInputMessage="1" showErrorMessage="1" sqref="BG3" xr:uid="{00000000-0002-0000-0D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691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6">
    <pageSetUpPr fitToPage="1"/>
  </sheetPr>
  <dimension ref="A1:CN9"/>
  <sheetViews>
    <sheetView workbookViewId="0">
      <pane xSplit="5" ySplit="8" topLeftCell="H9" activePane="bottomRight" state="frozen"/>
      <selection activeCell="C4" sqref="C4:E4"/>
      <selection pane="topRight" activeCell="C4" sqref="C4:E4"/>
      <selection pane="bottomLeft" activeCell="C4" sqref="C4:E4"/>
      <selection pane="bottomRight" activeCell="BH15" sqref="BH15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/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138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/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332</v>
      </c>
      <c r="C9" s="1" t="s">
        <v>408</v>
      </c>
      <c r="D9" s="1" t="s">
        <v>333</v>
      </c>
      <c r="E9" s="1" t="s">
        <v>411</v>
      </c>
      <c r="F9" s="1" t="s">
        <v>174</v>
      </c>
      <c r="G9" s="62">
        <v>0</v>
      </c>
      <c r="H9" s="80">
        <v>66.430000000000007</v>
      </c>
      <c r="J9" s="87">
        <v>0</v>
      </c>
      <c r="K9" s="81">
        <v>45.04</v>
      </c>
      <c r="M9" s="62">
        <v>1</v>
      </c>
      <c r="N9" s="62">
        <v>1</v>
      </c>
      <c r="W9" s="62">
        <v>0</v>
      </c>
      <c r="X9" s="81">
        <v>69.84</v>
      </c>
      <c r="Z9" s="62">
        <v>0</v>
      </c>
      <c r="AA9" s="81">
        <v>48.46</v>
      </c>
      <c r="BC9">
        <f>N9+V9+AD9+AL9+AT9+BB9</f>
        <v>1</v>
      </c>
      <c r="BE9" s="24">
        <f>BC9-BD9</f>
        <v>1</v>
      </c>
      <c r="BI9" s="100" t="s">
        <v>462</v>
      </c>
      <c r="BK9">
        <f>IF(G9&gt;99,199,G9)</f>
        <v>0</v>
      </c>
      <c r="BL9">
        <f>IF(H9&gt;99,0,H9)</f>
        <v>66.430000000000007</v>
      </c>
      <c r="BM9">
        <f>IF(J9&gt;99,199,J9)</f>
        <v>0</v>
      </c>
      <c r="BN9">
        <f>IF(K9&gt;99,0,K9)</f>
        <v>45.04</v>
      </c>
      <c r="BO9">
        <f>BK9+BM9</f>
        <v>0</v>
      </c>
      <c r="BP9">
        <f>IF(O9&gt;99,199,O9)</f>
        <v>0</v>
      </c>
      <c r="BQ9">
        <f>IF(P9&gt;99,0,P9)</f>
        <v>0</v>
      </c>
      <c r="BR9">
        <f>IF(R9&gt;99,199,R9)</f>
        <v>0</v>
      </c>
      <c r="BS9">
        <f>IF(S9&gt;99,0,S9)</f>
        <v>0</v>
      </c>
      <c r="BT9">
        <f>BP9+BR9</f>
        <v>0</v>
      </c>
      <c r="BU9">
        <f>IF(W9&gt;99,199,W9)</f>
        <v>0</v>
      </c>
      <c r="BV9">
        <f>IF(X9&gt;99,0,X9)</f>
        <v>69.84</v>
      </c>
      <c r="BW9">
        <f>IF(Z9&gt;99,199,Z9)</f>
        <v>0</v>
      </c>
      <c r="BX9">
        <f>IF(AA9&gt;99,0,AA9)</f>
        <v>48.46</v>
      </c>
      <c r="BY9">
        <f>BU9+BW9</f>
        <v>0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</sheetData>
  <sortState xmlns:xlrd2="http://schemas.microsoft.com/office/spreadsheetml/2017/richdata2" ref="A9:XFD9">
    <sortCondition ref="N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E00-000000000000}">
      <formula1>1</formula1>
      <formula2>4</formula2>
    </dataValidation>
    <dataValidation type="whole" allowBlank="1" showInputMessage="1" showErrorMessage="1" sqref="BG4" xr:uid="{00000000-0002-0000-0E00-000001000000}">
      <formula1>1</formula1>
      <formula2>2</formula2>
    </dataValidation>
    <dataValidation type="whole" operator="lessThan" allowBlank="1" showInputMessage="1" showErrorMessage="1" sqref="BG5" xr:uid="{00000000-0002-0000-0E00-000002000000}">
      <formula1>9</formula1>
    </dataValidation>
    <dataValidation type="whole" operator="lessThan" allowBlank="1" showInputMessage="1" showErrorMessage="1" sqref="BG6" xr:uid="{00000000-0002-0000-0E00-000003000000}">
      <formula1>340</formula1>
    </dataValidation>
    <dataValidation type="list" allowBlank="1" showInputMessage="1" showErrorMessage="1" sqref="BH1:BH2 BH9:BH65526" xr:uid="{00000000-0002-0000-0E00-000004000000}">
      <formula1>"ja,nee"</formula1>
    </dataValidation>
    <dataValidation type="decimal" allowBlank="1" showInputMessage="1" showErrorMessage="1" sqref="H1:H2 K1:K2 P1:P2 S1:S2 X1:X2 AA1:AA2 AI1:AI2 AF1:AF2 AN1:AN2 AQ1:AQ2 AY1:AY2 AV1:AV2 AI9:AI65526 H9:H65526 AA9:AA65526 X9:X65526 P9:P65526 S9:S65526 K9:K65526 AF9:AF65526 AQ9:AQ65526 AN9:AN65526 AY9:AY65526 AV9:AV65526" xr:uid="{00000000-0002-0000-0E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L9:L65526 Y9:Y65526 T9:T65526 I9:I65526 AB9:AB65526 AG9:AG65526 Q9:Q65526 AJ9:AJ65526 AO9:AO65526 AR9:AR65526 AW9:AW65526 AZ9:AZ65526" xr:uid="{00000000-0002-0000-0E00-000006000000}">
      <formula1>0</formula1>
      <formula2>10</formula2>
    </dataValidation>
    <dataValidation operator="lessThan" allowBlank="1" showInputMessage="1" showErrorMessage="1" sqref="O1:O2 AE1:AE2 AU1:AU2 O9:O65526 AE9:AE65526 AU9:AU65526" xr:uid="{00000000-0002-0000-0E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872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35AC-0871-4543-874E-8D7E8A2E10C3}">
  <sheetPr codeName="Blad13">
    <pageSetUpPr fitToPage="1"/>
  </sheetPr>
  <dimension ref="A1:CN8"/>
  <sheetViews>
    <sheetView workbookViewId="0">
      <pane xSplit="5" ySplit="8" topLeftCell="F18" activePane="bottomRight" state="frozen"/>
      <selection activeCell="C4" sqref="C4:E4"/>
      <selection pane="topRight" activeCell="C4" sqref="C4:E4"/>
      <selection pane="bottomLeft" activeCell="C4" sqref="C4:E4"/>
      <selection pane="bottomRight" activeCell="B9" sqref="B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/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139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/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O9:O65536 AE9:AE65536 AU9:AU65536" xr:uid="{67ED00E6-E272-4958-A0E6-7BC0EB1B48FF}"/>
    <dataValidation type="decimal" allowBlank="1" showInputMessage="1" showErrorMessage="1" sqref="L1:L2 I1:I2 T1:T2 Q1:Q2 AG1:AG2 AB1:AB2 Y1:Y2 AJ1:AJ2 AR1:AR2 AO1:AO2 AW1:AW2 AZ1:AZ2 L9:L65536 Y9:Y65536 T9:T65536 I9:I65536 AB9:AB65536 AG9:AG65536 Q9:Q65536 AJ9:AJ65536 AO9:AO65536 AR9:AR65536 AW9:AW65536 AZ9:AZ65536" xr:uid="{FD915118-C088-455F-AB70-5A8B4648D9F1}">
      <formula1>0</formula1>
      <formula2>10</formula2>
    </dataValidation>
    <dataValidation type="decimal" allowBlank="1" showInputMessage="1" showErrorMessage="1" sqref="H1:H2 K1:K2 P1:P2 S1:S2 X1:X2 AA1:AA2 AI1:AI2 AF1:AF2 AN1:AN2 AQ1:AQ2 AY1:AY2 AV1:AV2 AI9:AI65536 H9:H65536 AA9:AA65536 X9:X65536 P9:P65536 S9:S65536 K9:K65536 AF9:AF65536 AQ9:AQ65536 AN9:AN65536 AY9:AY65536 AV9:AV65536" xr:uid="{2AD16DDE-E5FB-48C4-B1F3-88BBAEA0FE0D}">
      <formula1>0</formula1>
      <formula2>999</formula2>
    </dataValidation>
    <dataValidation type="list" allowBlank="1" showInputMessage="1" showErrorMessage="1" sqref="BH1:BH2 BH9:BH65536" xr:uid="{40EF1874-B4A1-4CB6-B847-FFE24EBE0F50}">
      <formula1>"ja,nee"</formula1>
    </dataValidation>
    <dataValidation type="whole" operator="lessThan" allowBlank="1" showInputMessage="1" showErrorMessage="1" sqref="BG6" xr:uid="{651E7696-6036-4EFC-854E-76949EF47E53}">
      <formula1>340</formula1>
    </dataValidation>
    <dataValidation type="whole" operator="lessThan" allowBlank="1" showInputMessage="1" showErrorMessage="1" sqref="BG5" xr:uid="{D4EE463A-8504-48E6-BBE1-1594A2836DBF}">
      <formula1>9</formula1>
    </dataValidation>
    <dataValidation type="whole" allowBlank="1" showInputMessage="1" showErrorMessage="1" sqref="BG4" xr:uid="{0B28868E-32B2-4FB8-A92A-2DBC0E011129}">
      <formula1>1</formula1>
      <formula2>2</formula2>
    </dataValidation>
    <dataValidation type="whole" allowBlank="1" showInputMessage="1" showErrorMessage="1" sqref="BG3" xr:uid="{DFC98AA3-C7DD-400C-9684-997949002B6E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817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1">
    <pageSetUpPr fitToPage="1"/>
  </sheetPr>
  <dimension ref="A1:CN8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/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134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50" t="s">
        <v>121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/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F00-000000000000}">
      <formula1>1</formula1>
      <formula2>4</formula2>
    </dataValidation>
    <dataValidation type="whole" allowBlank="1" showInputMessage="1" showErrorMessage="1" sqref="BG4" xr:uid="{00000000-0002-0000-0F00-000001000000}">
      <formula1>1</formula1>
      <formula2>2</formula2>
    </dataValidation>
    <dataValidation type="whole" operator="lessThan" allowBlank="1" showInputMessage="1" showErrorMessage="1" sqref="BG5" xr:uid="{00000000-0002-0000-0F00-000002000000}">
      <formula1>9</formula1>
    </dataValidation>
    <dataValidation type="whole" operator="lessThan" allowBlank="1" showInputMessage="1" showErrorMessage="1" sqref="BG6" xr:uid="{00000000-0002-0000-0F00-000003000000}">
      <formula1>340</formula1>
    </dataValidation>
    <dataValidation type="list" allowBlank="1" showInputMessage="1" showErrorMessage="1" sqref="BH1:BH2 BH9:BH65536" xr:uid="{00000000-0002-0000-0F00-000004000000}">
      <formula1>"ja,nee"</formula1>
    </dataValidation>
    <dataValidation type="decimal" allowBlank="1" showInputMessage="1" showErrorMessage="1" sqref="H1:H2 K1:K2 P1:P2 S1:S2 X1:X2 AA1:AA2 AI1:AI2 AF1:AF2 AN1:AN2 AQ1:AQ2 AY1:AY2 AV1:AV2 AV9:AV65536 AY9:AY65536 AN9:AN65536 AQ9:AQ65536 AF9:AF65536 K9:K65536 S9:S65536 P9:P65536 X9:X65536 AA9:AA65536 H9:H65536 AI9:AI65536" xr:uid="{00000000-0002-0000-0F00-000005000000}">
      <formula1>0</formula1>
      <formula2>100</formula2>
    </dataValidation>
    <dataValidation type="decimal" allowBlank="1" showInputMessage="1" showErrorMessage="1" sqref="L1:L2 I1:I2 T1:T2 Q1:Q2 AG1:AG2 AB1:AB2 Y1:Y2 AJ1:AJ2 AR1:AR2 AO1:AO2 AW1:AW2 AZ1:AZ2 AZ9:AZ65536 AW9:AW65536 AR9:AR65536 AO9:AO65536 AJ9:AJ65536 Q9:Q65536 AG9:AG65536 AB9:AB65536 I9:I65536 T9:T65536 Y9:Y65536 L9:L65536" xr:uid="{00000000-0002-0000-0F00-000006000000}">
      <formula1>0</formula1>
      <formula2>10</formula2>
    </dataValidation>
    <dataValidation operator="lessThan" allowBlank="1" showInputMessage="1" showErrorMessage="1" sqref="O1:O2 AE1:AE2 AU1:AU2 AU9:AU65536 AE9:AE65536 O9:O65536" xr:uid="{00000000-0002-0000-0F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0" r:id="rId17" name="Button 14">
              <controlPr defaultSize="0" print="0" autoFill="0" autoPict="0" macro="[0]!Sort_Punten_3">
                <anchor moveWithCells="1" sizeWithCells="1">
                  <from>
                    <xdr:col>30</xdr:col>
                    <xdr:colOff>0</xdr:colOff>
                    <xdr:row>6</xdr:row>
                    <xdr:rowOff>152400</xdr:rowOff>
                  </from>
                  <to>
                    <xdr:col>30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1" r:id="rId18" name="Button 15">
              <controlPr defaultSize="0" print="0" autoFill="0" autoPict="0" macro="[0]!Sort_Pl_Punten_5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3" r:id="rId20" name="Button 17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4" r:id="rId21" name="Button 18">
              <controlPr defaultSize="0" print="0" autoFill="0" autoPict="0" macro="[0]!Sort_Punten_5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5" r:id="rId22" name="Button 19">
              <controlPr defaultSize="0" print="0" autoFill="0" autoPict="0" macro="[0]!Sort_Punten_6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6" r:id="rId23" name="Button 20">
              <controlPr defaultSize="0" print="0" autoFill="0" autoPict="0" macro="[0]!Sort_Pl_Punten_6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7"/>
  <dimension ref="A1:K42"/>
  <sheetViews>
    <sheetView workbookViewId="0">
      <selection activeCell="D45" sqref="D45"/>
    </sheetView>
  </sheetViews>
  <sheetFormatPr defaultRowHeight="12.75" x14ac:dyDescent="0.2"/>
  <cols>
    <col min="1" max="1" width="6.85546875" style="1" bestFit="1" customWidth="1"/>
    <col min="2" max="2" width="10" style="1" customWidth="1"/>
    <col min="3" max="3" width="28.140625" style="1" customWidth="1"/>
    <col min="4" max="4" width="26.7109375" style="1" customWidth="1"/>
    <col min="5" max="5" width="7.85546875" style="1" bestFit="1" customWidth="1"/>
    <col min="6" max="6" width="4.140625" style="1" bestFit="1" customWidth="1"/>
    <col min="7" max="7" width="23.28515625" style="1" customWidth="1"/>
    <col min="8" max="8" width="8.7109375" style="1" customWidth="1"/>
    <col min="9" max="9" width="7.85546875" style="16" customWidth="1"/>
    <col min="10" max="10" width="7.5703125" style="1" customWidth="1"/>
    <col min="11" max="11" width="13.42578125" style="1" customWidth="1"/>
  </cols>
  <sheetData>
    <row r="1" spans="1:11" x14ac:dyDescent="0.2">
      <c r="A1" s="135" t="s">
        <v>28</v>
      </c>
      <c r="B1" s="136"/>
      <c r="C1" s="136"/>
      <c r="D1" s="136"/>
      <c r="E1" s="136"/>
      <c r="F1" s="136"/>
      <c r="G1" s="137"/>
      <c r="H1" s="104"/>
      <c r="I1" s="106"/>
      <c r="J1" s="17"/>
      <c r="K1" s="17"/>
    </row>
    <row r="2" spans="1:11" hidden="1" x14ac:dyDescent="0.2">
      <c r="A2"/>
      <c r="B2"/>
      <c r="C2"/>
      <c r="D2"/>
      <c r="E2"/>
      <c r="F2"/>
      <c r="I2" s="14"/>
      <c r="J2"/>
      <c r="K2"/>
    </row>
    <row r="3" spans="1:11" ht="25.5" customHeight="1" x14ac:dyDescent="0.2">
      <c r="A3" s="6" t="s">
        <v>8</v>
      </c>
      <c r="B3" s="163" t="s">
        <v>160</v>
      </c>
      <c r="C3" s="164"/>
      <c r="D3" s="18"/>
      <c r="E3" s="165"/>
      <c r="F3" s="165"/>
      <c r="G3" s="11"/>
      <c r="H3" s="166" t="s">
        <v>31</v>
      </c>
      <c r="I3" s="167"/>
      <c r="J3" s="19">
        <v>1</v>
      </c>
      <c r="K3" s="13"/>
    </row>
    <row r="4" spans="1:11" ht="25.5" x14ac:dyDescent="0.2">
      <c r="A4" s="2" t="s">
        <v>20</v>
      </c>
      <c r="B4" s="2" t="s">
        <v>6</v>
      </c>
      <c r="C4" s="2" t="s">
        <v>0</v>
      </c>
      <c r="D4" s="2" t="s">
        <v>1</v>
      </c>
      <c r="E4" s="2" t="s">
        <v>21</v>
      </c>
      <c r="F4" s="2" t="s">
        <v>23</v>
      </c>
      <c r="G4" s="2" t="s">
        <v>24</v>
      </c>
      <c r="H4" s="12" t="s">
        <v>29</v>
      </c>
      <c r="I4" s="15"/>
      <c r="J4" s="7" t="s">
        <v>30</v>
      </c>
      <c r="K4" s="2" t="s">
        <v>25</v>
      </c>
    </row>
    <row r="5" spans="1:11" x14ac:dyDescent="0.2">
      <c r="A5" s="4"/>
      <c r="B5" s="4"/>
      <c r="C5" s="4"/>
      <c r="D5" s="4"/>
      <c r="E5" s="4"/>
      <c r="F5" s="4"/>
    </row>
    <row r="7" spans="1:11" x14ac:dyDescent="0.2">
      <c r="C7" s="1" t="s">
        <v>153</v>
      </c>
    </row>
    <row r="8" spans="1:11" x14ac:dyDescent="0.2">
      <c r="A8" s="1">
        <v>1</v>
      </c>
      <c r="B8" s="1" t="s">
        <v>177</v>
      </c>
      <c r="C8" s="1" t="s">
        <v>334</v>
      </c>
      <c r="D8" s="1" t="s">
        <v>178</v>
      </c>
      <c r="E8" s="1">
        <v>0.5</v>
      </c>
      <c r="F8" s="1" t="s">
        <v>335</v>
      </c>
      <c r="G8" s="1" t="s">
        <v>169</v>
      </c>
      <c r="H8" s="1">
        <v>2</v>
      </c>
      <c r="J8" s="1">
        <v>3</v>
      </c>
      <c r="K8" s="1" t="s">
        <v>462</v>
      </c>
    </row>
    <row r="10" spans="1:11" x14ac:dyDescent="0.2">
      <c r="C10" s="1" t="s">
        <v>140</v>
      </c>
    </row>
    <row r="11" spans="1:11" x14ac:dyDescent="0.2">
      <c r="A11" s="1">
        <v>1</v>
      </c>
      <c r="B11" s="1" t="s">
        <v>185</v>
      </c>
      <c r="C11" s="1" t="s">
        <v>340</v>
      </c>
      <c r="D11" s="1" t="s">
        <v>186</v>
      </c>
      <c r="E11" s="1">
        <v>0.6</v>
      </c>
      <c r="F11" s="1" t="s">
        <v>345</v>
      </c>
      <c r="G11" s="1" t="s">
        <v>169</v>
      </c>
      <c r="H11" s="1">
        <v>2</v>
      </c>
      <c r="J11" s="1">
        <v>4</v>
      </c>
      <c r="K11" s="1" t="s">
        <v>462</v>
      </c>
    </row>
    <row r="13" spans="1:11" x14ac:dyDescent="0.2">
      <c r="C13" s="1" t="s">
        <v>144</v>
      </c>
    </row>
    <row r="14" spans="1:11" x14ac:dyDescent="0.2">
      <c r="A14" s="1">
        <v>1</v>
      </c>
      <c r="B14" s="1" t="s">
        <v>274</v>
      </c>
      <c r="C14" s="1" t="s">
        <v>374</v>
      </c>
      <c r="D14" s="1" t="s">
        <v>275</v>
      </c>
      <c r="E14" s="1">
        <v>0.7</v>
      </c>
      <c r="F14" s="1" t="s">
        <v>383</v>
      </c>
      <c r="G14" s="1" t="s">
        <v>169</v>
      </c>
      <c r="H14" s="1">
        <v>3</v>
      </c>
      <c r="J14" s="1">
        <v>5</v>
      </c>
      <c r="K14" s="1" t="s">
        <v>462</v>
      </c>
    </row>
    <row r="16" spans="1:11" x14ac:dyDescent="0.2">
      <c r="C16" s="1" t="s">
        <v>146</v>
      </c>
    </row>
    <row r="17" spans="1:11" x14ac:dyDescent="0.2">
      <c r="A17" s="1">
        <v>1</v>
      </c>
      <c r="B17" s="1" t="s">
        <v>217</v>
      </c>
      <c r="C17" s="1" t="s">
        <v>356</v>
      </c>
      <c r="D17" s="1" t="s">
        <v>218</v>
      </c>
      <c r="E17" s="1">
        <v>0.7</v>
      </c>
      <c r="F17" s="1" t="s">
        <v>350</v>
      </c>
      <c r="G17" s="1" t="s">
        <v>195</v>
      </c>
      <c r="H17" s="1">
        <v>2</v>
      </c>
      <c r="J17" s="1">
        <v>9</v>
      </c>
      <c r="K17" s="1" t="s">
        <v>462</v>
      </c>
    </row>
    <row r="19" spans="1:11" x14ac:dyDescent="0.2">
      <c r="C19" s="1" t="s">
        <v>154</v>
      </c>
    </row>
    <row r="20" spans="1:11" x14ac:dyDescent="0.2">
      <c r="A20" s="1">
        <v>1</v>
      </c>
      <c r="B20" s="1" t="s">
        <v>278</v>
      </c>
      <c r="C20" s="1" t="s">
        <v>386</v>
      </c>
      <c r="D20" s="1" t="s">
        <v>279</v>
      </c>
      <c r="E20" s="1">
        <v>0.8</v>
      </c>
      <c r="F20" s="1" t="s">
        <v>385</v>
      </c>
      <c r="G20" s="1" t="s">
        <v>202</v>
      </c>
      <c r="H20" s="1">
        <v>2</v>
      </c>
      <c r="J20" s="1">
        <v>4</v>
      </c>
      <c r="K20" s="1" t="s">
        <v>462</v>
      </c>
    </row>
    <row r="22" spans="1:11" x14ac:dyDescent="0.2">
      <c r="C22" s="1" t="s">
        <v>147</v>
      </c>
    </row>
    <row r="23" spans="1:11" x14ac:dyDescent="0.2">
      <c r="A23" s="1">
        <v>1</v>
      </c>
      <c r="B23" s="1" t="s">
        <v>245</v>
      </c>
      <c r="C23" s="1" t="s">
        <v>366</v>
      </c>
      <c r="D23" s="1" t="s">
        <v>246</v>
      </c>
      <c r="E23" s="1">
        <v>0.8</v>
      </c>
      <c r="F23" s="1" t="s">
        <v>367</v>
      </c>
      <c r="G23" s="1" t="s">
        <v>175</v>
      </c>
      <c r="H23" s="1">
        <v>3</v>
      </c>
      <c r="J23" s="1">
        <v>6</v>
      </c>
      <c r="K23" s="1" t="s">
        <v>467</v>
      </c>
    </row>
    <row r="25" spans="1:11" x14ac:dyDescent="0.2">
      <c r="C25" s="1" t="s">
        <v>472</v>
      </c>
    </row>
    <row r="26" spans="1:11" x14ac:dyDescent="0.2">
      <c r="A26" s="1">
        <v>1</v>
      </c>
      <c r="B26" s="1" t="s">
        <v>280</v>
      </c>
      <c r="C26" s="1" t="s">
        <v>387</v>
      </c>
      <c r="D26" s="1" t="s">
        <v>281</v>
      </c>
      <c r="E26" s="1">
        <v>0.9</v>
      </c>
      <c r="F26" s="1" t="s">
        <v>388</v>
      </c>
      <c r="G26" s="1" t="s">
        <v>181</v>
      </c>
      <c r="H26" s="1">
        <v>2</v>
      </c>
      <c r="J26" s="1">
        <v>4</v>
      </c>
      <c r="K26" s="1" t="s">
        <v>462</v>
      </c>
    </row>
    <row r="28" spans="1:11" x14ac:dyDescent="0.2">
      <c r="C28" s="1" t="s">
        <v>151</v>
      </c>
    </row>
    <row r="29" spans="1:11" x14ac:dyDescent="0.2">
      <c r="A29" s="1">
        <v>1</v>
      </c>
      <c r="B29" s="1" t="s">
        <v>299</v>
      </c>
      <c r="C29" s="1" t="s">
        <v>389</v>
      </c>
      <c r="D29" s="1" t="s">
        <v>300</v>
      </c>
      <c r="E29" s="1">
        <v>0.9</v>
      </c>
      <c r="F29" s="1" t="s">
        <v>390</v>
      </c>
      <c r="G29" s="1" t="s">
        <v>169</v>
      </c>
      <c r="H29" s="1">
        <v>2</v>
      </c>
      <c r="J29" s="1">
        <v>12</v>
      </c>
      <c r="K29" s="1" t="s">
        <v>462</v>
      </c>
    </row>
    <row r="31" spans="1:11" x14ac:dyDescent="0.2">
      <c r="C31" s="1" t="s">
        <v>155</v>
      </c>
    </row>
    <row r="32" spans="1:11" x14ac:dyDescent="0.2">
      <c r="A32" s="1">
        <v>1</v>
      </c>
      <c r="B32" s="1" t="s">
        <v>311</v>
      </c>
      <c r="C32" s="1" t="s">
        <v>376</v>
      </c>
      <c r="D32" s="1" t="s">
        <v>312</v>
      </c>
      <c r="E32" s="1">
        <v>1</v>
      </c>
      <c r="F32" s="1" t="s">
        <v>402</v>
      </c>
      <c r="G32" s="1" t="s">
        <v>169</v>
      </c>
      <c r="H32" s="1">
        <v>3</v>
      </c>
      <c r="J32" s="1">
        <v>10</v>
      </c>
      <c r="K32" s="1" t="s">
        <v>462</v>
      </c>
    </row>
    <row r="34" spans="1:11" x14ac:dyDescent="0.2">
      <c r="C34" s="1" t="s">
        <v>474</v>
      </c>
    </row>
    <row r="36" spans="1:11" x14ac:dyDescent="0.2">
      <c r="C36" s="1" t="s">
        <v>475</v>
      </c>
    </row>
    <row r="37" spans="1:11" x14ac:dyDescent="0.2">
      <c r="A37" s="1">
        <v>1</v>
      </c>
      <c r="B37" s="1" t="s">
        <v>326</v>
      </c>
      <c r="C37" s="1" t="s">
        <v>397</v>
      </c>
      <c r="D37" s="1" t="s">
        <v>327</v>
      </c>
      <c r="E37" s="1">
        <v>1.1000000000000001</v>
      </c>
      <c r="F37" s="1" t="s">
        <v>407</v>
      </c>
      <c r="G37" s="1" t="s">
        <v>174</v>
      </c>
      <c r="H37" s="1">
        <v>2</v>
      </c>
      <c r="J37" s="1">
        <v>5</v>
      </c>
      <c r="K37" s="1" t="s">
        <v>462</v>
      </c>
    </row>
    <row r="39" spans="1:11" x14ac:dyDescent="0.2">
      <c r="C39" s="1" t="s">
        <v>476</v>
      </c>
    </row>
    <row r="40" spans="1:11" x14ac:dyDescent="0.2">
      <c r="A40" s="1">
        <v>1</v>
      </c>
      <c r="B40" s="1" t="s">
        <v>332</v>
      </c>
      <c r="C40" s="1" t="s">
        <v>408</v>
      </c>
      <c r="D40" s="1" t="s">
        <v>333</v>
      </c>
      <c r="E40" s="1">
        <v>1.2</v>
      </c>
      <c r="F40" s="1" t="s">
        <v>411</v>
      </c>
      <c r="G40" s="1" t="s">
        <v>174</v>
      </c>
      <c r="H40" s="1">
        <v>1</v>
      </c>
      <c r="J40" s="1">
        <v>1</v>
      </c>
      <c r="K40" s="1" t="s">
        <v>462</v>
      </c>
    </row>
    <row r="42" spans="1:11" x14ac:dyDescent="0.2">
      <c r="C42" s="1" t="s">
        <v>477</v>
      </c>
    </row>
  </sheetData>
  <sheetProtection sheet="1" objects="1" scenarios="1"/>
  <mergeCells count="5">
    <mergeCell ref="B3:C3"/>
    <mergeCell ref="E3:F3"/>
    <mergeCell ref="H3:I3"/>
    <mergeCell ref="A1:G1"/>
    <mergeCell ref="H1:I1"/>
  </mergeCells>
  <phoneticPr fontId="0" type="noConversion"/>
  <dataValidations count="1">
    <dataValidation type="whole" operator="lessThan" allowBlank="1" showInputMessage="1" showErrorMessage="1" sqref="J3" xr:uid="{00000000-0002-0000-1000-000000000000}">
      <formula1>99</formula1>
    </dataValidation>
  </dataValidations>
  <printOptions gridLines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Button 1">
              <controlPr defaultSize="0" print="0" autoFill="0" autoPict="0" macro="[0]!Kampioenen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3</xdr:col>
                    <xdr:colOff>1771650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6"/>
  <dimension ref="A1:N8"/>
  <sheetViews>
    <sheetView workbookViewId="0">
      <pane ySplit="8" topLeftCell="A9" activePane="bottomLeft" state="frozen"/>
      <selection activeCell="C4" sqref="C4:E4"/>
      <selection pane="bottomLeft" activeCell="G35" sqref="G35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27.7109375" style="1" customWidth="1"/>
    <col min="4" max="4" width="19.7109375" style="1" customWidth="1"/>
    <col min="5" max="5" width="6.7109375" style="1" customWidth="1"/>
    <col min="6" max="6" width="4.7109375" style="1" customWidth="1"/>
    <col min="7" max="8" width="19.7109375" style="1" customWidth="1"/>
    <col min="9" max="9" width="4.7109375" style="1" hidden="1" customWidth="1"/>
    <col min="10" max="10" width="4.7109375" style="58" hidden="1" customWidth="1"/>
    <col min="11" max="13" width="4.7109375" style="1" hidden="1" customWidth="1"/>
    <col min="14" max="14" width="5" style="1" bestFit="1" customWidth="1"/>
    <col min="15" max="15" width="4.5703125" bestFit="1" customWidth="1"/>
    <col min="16" max="16" width="4.7109375" bestFit="1" customWidth="1"/>
    <col min="17" max="17" width="5.5703125" customWidth="1"/>
    <col min="18" max="18" width="6" customWidth="1"/>
  </cols>
  <sheetData>
    <row r="1" spans="1:14" x14ac:dyDescent="0.2">
      <c r="A1" s="135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32"/>
      <c r="N1" s="35"/>
    </row>
    <row r="2" spans="1:14" ht="12.75" hidden="1" customHeight="1" x14ac:dyDescent="0.2">
      <c r="A2" s="39"/>
      <c r="B2" s="40"/>
      <c r="C2" s="40">
        <v>9</v>
      </c>
      <c r="D2" s="9">
        <f>FLOOR((C2+3)/4,1)</f>
        <v>3</v>
      </c>
      <c r="E2" s="40"/>
      <c r="F2" s="40"/>
      <c r="G2" s="40"/>
      <c r="H2" s="40">
        <v>192</v>
      </c>
      <c r="I2" s="1">
        <v>190</v>
      </c>
      <c r="J2" s="58">
        <f>H2+I2</f>
        <v>382</v>
      </c>
      <c r="N2" s="41"/>
    </row>
    <row r="3" spans="1:14" x14ac:dyDescent="0.2">
      <c r="A3" s="33" t="s">
        <v>8</v>
      </c>
      <c r="B3" s="34"/>
      <c r="C3" s="138" t="str">
        <f>Instellingen!B3</f>
        <v>Kring NVF</v>
      </c>
      <c r="D3" s="140"/>
      <c r="E3" s="104" t="s">
        <v>59</v>
      </c>
      <c r="F3" s="105"/>
      <c r="G3" s="106"/>
      <c r="H3" s="141">
        <v>2</v>
      </c>
      <c r="I3" s="142"/>
      <c r="J3" s="142"/>
      <c r="K3" s="142"/>
      <c r="L3" s="142"/>
      <c r="M3" s="142"/>
      <c r="N3" s="143"/>
    </row>
    <row r="4" spans="1:14" hidden="1" x14ac:dyDescent="0.2">
      <c r="A4" s="42"/>
      <c r="B4" s="43"/>
      <c r="C4" s="44"/>
      <c r="D4" s="45"/>
      <c r="E4" s="45"/>
      <c r="F4" s="46"/>
      <c r="G4" s="47"/>
      <c r="H4" s="48"/>
      <c r="I4" s="48"/>
      <c r="J4" s="59"/>
      <c r="K4" s="48"/>
      <c r="L4" s="48"/>
      <c r="M4" s="49"/>
      <c r="N4" s="50"/>
    </row>
    <row r="5" spans="1:14" hidden="1" x14ac:dyDescent="0.2">
      <c r="A5" s="51"/>
      <c r="B5" s="52"/>
      <c r="C5" s="53"/>
      <c r="D5" s="54"/>
      <c r="E5" s="54"/>
      <c r="F5" s="55"/>
      <c r="G5" s="51"/>
      <c r="H5" s="56"/>
      <c r="I5" s="56"/>
      <c r="J5" s="60"/>
      <c r="K5" s="56"/>
      <c r="L5" s="56"/>
      <c r="M5" s="49"/>
      <c r="N5" s="50"/>
    </row>
    <row r="6" spans="1:14" ht="12.75" customHeight="1" x14ac:dyDescent="0.2">
      <c r="A6" s="168" t="s">
        <v>453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4" ht="12.75" customHeight="1" x14ac:dyDescent="0.2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60</v>
      </c>
      <c r="F8" s="2" t="s">
        <v>2</v>
      </c>
      <c r="G8" s="2" t="s">
        <v>3</v>
      </c>
      <c r="H8" s="7" t="s">
        <v>61</v>
      </c>
      <c r="I8" s="7" t="s">
        <v>62</v>
      </c>
      <c r="J8" s="21" t="s">
        <v>63</v>
      </c>
      <c r="K8" s="7"/>
      <c r="L8" s="7"/>
      <c r="M8" s="2"/>
      <c r="N8" s="57" t="s">
        <v>5</v>
      </c>
    </row>
  </sheetData>
  <mergeCells count="5">
    <mergeCell ref="A6:N7"/>
    <mergeCell ref="A1:L1"/>
    <mergeCell ref="C3:D3"/>
    <mergeCell ref="E3:G3"/>
    <mergeCell ref="H3:N3"/>
  </mergeCells>
  <phoneticPr fontId="0" type="noConversion"/>
  <dataValidations count="3">
    <dataValidation operator="lessThan" allowBlank="1" showInputMessage="1" showErrorMessage="1" error="De waarde is maximaal 500" sqref="H8" xr:uid="{00000000-0002-0000-1100-000000000000}"/>
    <dataValidation type="whole" allowBlank="1" showInputMessage="1" showErrorMessage="1" error="Het minimum is 1 en het maximum is 6" prompt="Hier wordt bedoeld van welke wedstrijd of proef de winnaars moeten worden opgebouwd voor onder andere de prijsuitreiking." sqref="H3:N3" xr:uid="{00000000-0002-0000-1100-000001000000}">
      <formula1>1</formula1>
      <formula2>6</formula2>
    </dataValidation>
    <dataValidation type="whole" operator="lessThan" allowBlank="1" showInputMessage="1" showErrorMessage="1" error="De waarde is maximaal 500" sqref="H9:I20483" xr:uid="{00000000-0002-0000-1100-000002000000}">
      <formula1>500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Button 1">
              <controlPr defaultSize="0" print="0" autoFill="0" autoPict="0" macro="[0]!Winnaars">
                <anchor moveWithCells="1" sizeWithCells="1">
                  <from>
                    <xdr:col>0</xdr:col>
                    <xdr:colOff>47625</xdr:colOff>
                    <xdr:row>5</xdr:row>
                    <xdr:rowOff>19050</xdr:rowOff>
                  </from>
                  <to>
                    <xdr:col>2</xdr:col>
                    <xdr:colOff>1143000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Button 2">
              <controlPr defaultSize="0" print="0" autoFill="0" autoPict="0" macro="[0]!Dubbele_Combinaties">
                <anchor moveWithCells="1" sizeWithCells="1">
                  <from>
                    <xdr:col>2</xdr:col>
                    <xdr:colOff>1162050</xdr:colOff>
                    <xdr:row>5</xdr:row>
                    <xdr:rowOff>19050</xdr:rowOff>
                  </from>
                  <to>
                    <xdr:col>3</xdr:col>
                    <xdr:colOff>790575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Button 3">
              <controlPr defaultSize="0" print="0" autoFill="0" autoPict="0" macro="[0]!Importeren_Gegevens">
                <anchor moveWithCells="1" sizeWithCells="1">
                  <from>
                    <xdr:col>3</xdr:col>
                    <xdr:colOff>819150</xdr:colOff>
                    <xdr:row>5</xdr:row>
                    <xdr:rowOff>19050</xdr:rowOff>
                  </from>
                  <to>
                    <xdr:col>6</xdr:col>
                    <xdr:colOff>219075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Button 4">
              <controlPr defaultSize="0" print="0" autoFill="0" autoPict="0" macro="[0]!Import_Verwerken">
                <anchor moveWithCells="1" sizeWithCells="1">
                  <from>
                    <xdr:col>6</xdr:col>
                    <xdr:colOff>247650</xdr:colOff>
                    <xdr:row>5</xdr:row>
                    <xdr:rowOff>19050</xdr:rowOff>
                  </from>
                  <to>
                    <xdr:col>8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9">
    <pageSetUpPr fitToPage="1"/>
  </sheetPr>
  <dimension ref="A1:D45"/>
  <sheetViews>
    <sheetView workbookViewId="0">
      <pane ySplit="2" topLeftCell="A3" activePane="bottomLeft" state="frozen"/>
      <selection activeCell="C4" sqref="C4:E4"/>
      <selection pane="bottomLeft" activeCell="C51" sqref="C51"/>
    </sheetView>
  </sheetViews>
  <sheetFormatPr defaultRowHeight="12.75" x14ac:dyDescent="0.2"/>
  <cols>
    <col min="1" max="1" width="36.5703125" bestFit="1" customWidth="1"/>
    <col min="2" max="2" width="37" customWidth="1"/>
    <col min="3" max="3" width="46.42578125" customWidth="1"/>
    <col min="4" max="4" width="15.85546875" customWidth="1"/>
  </cols>
  <sheetData>
    <row r="1" spans="1:4" x14ac:dyDescent="0.2">
      <c r="A1" s="25"/>
      <c r="B1" s="26" t="s">
        <v>37</v>
      </c>
      <c r="C1" s="26" t="s">
        <v>25</v>
      </c>
      <c r="D1" s="3"/>
    </row>
    <row r="2" spans="1:4" x14ac:dyDescent="0.2">
      <c r="A2" s="27" t="s">
        <v>38</v>
      </c>
      <c r="B2" s="2"/>
      <c r="C2" s="2"/>
      <c r="D2" s="22"/>
    </row>
    <row r="3" spans="1:4" x14ac:dyDescent="0.2">
      <c r="A3" s="28" t="s">
        <v>39</v>
      </c>
      <c r="B3" s="99" t="s">
        <v>160</v>
      </c>
      <c r="C3" s="29"/>
      <c r="D3" s="29"/>
    </row>
    <row r="4" spans="1:4" x14ac:dyDescent="0.2">
      <c r="A4" s="29" t="s">
        <v>40</v>
      </c>
      <c r="B4" s="30">
        <v>1</v>
      </c>
      <c r="C4" s="29" t="s">
        <v>41</v>
      </c>
      <c r="D4" s="29"/>
    </row>
    <row r="5" spans="1:4" x14ac:dyDescent="0.2">
      <c r="A5" s="29" t="s">
        <v>11</v>
      </c>
      <c r="B5" s="30">
        <v>99</v>
      </c>
      <c r="C5" s="29"/>
      <c r="D5" s="29"/>
    </row>
    <row r="6" spans="1:4" x14ac:dyDescent="0.2">
      <c r="A6" s="29" t="s">
        <v>42</v>
      </c>
      <c r="B6" s="30">
        <v>3</v>
      </c>
      <c r="C6" s="29"/>
      <c r="D6" s="29"/>
    </row>
    <row r="7" spans="1:4" x14ac:dyDescent="0.2">
      <c r="A7" s="29" t="s">
        <v>33</v>
      </c>
      <c r="B7" s="30">
        <v>1</v>
      </c>
      <c r="C7" s="29"/>
      <c r="D7" s="29"/>
    </row>
    <row r="8" spans="1:4" x14ac:dyDescent="0.2">
      <c r="A8" s="61" t="s">
        <v>128</v>
      </c>
      <c r="B8" s="29">
        <v>4</v>
      </c>
      <c r="C8" s="29"/>
      <c r="D8" s="29"/>
    </row>
    <row r="9" spans="1:4" hidden="1" x14ac:dyDescent="0.2">
      <c r="A9" s="29"/>
      <c r="B9" s="29"/>
      <c r="C9" s="29"/>
      <c r="D9" s="29"/>
    </row>
    <row r="10" spans="1:4" x14ac:dyDescent="0.2">
      <c r="A10" s="61" t="s">
        <v>64</v>
      </c>
      <c r="B10" s="30">
        <v>90</v>
      </c>
      <c r="C10" s="29" t="s">
        <v>65</v>
      </c>
      <c r="D10" s="29"/>
    </row>
    <row r="11" spans="1:4" hidden="1" x14ac:dyDescent="0.2">
      <c r="A11" s="29"/>
      <c r="B11" s="30"/>
      <c r="C11" s="29"/>
      <c r="D11" s="29"/>
    </row>
    <row r="12" spans="1:4" hidden="1" x14ac:dyDescent="0.2">
      <c r="A12" s="29"/>
      <c r="B12" s="30"/>
      <c r="C12" s="29"/>
      <c r="D12" s="29"/>
    </row>
    <row r="13" spans="1:4" x14ac:dyDescent="0.2">
      <c r="A13" s="29" t="s">
        <v>67</v>
      </c>
      <c r="B13" s="30"/>
      <c r="C13" s="29" t="s">
        <v>69</v>
      </c>
      <c r="D13" s="29"/>
    </row>
    <row r="14" spans="1:4" x14ac:dyDescent="0.2">
      <c r="A14" s="61" t="s">
        <v>133</v>
      </c>
      <c r="B14" s="30" t="s">
        <v>125</v>
      </c>
      <c r="C14" s="29"/>
      <c r="D14" s="29"/>
    </row>
    <row r="15" spans="1:4" hidden="1" x14ac:dyDescent="0.2">
      <c r="A15" s="61" t="s">
        <v>123</v>
      </c>
      <c r="B15" s="29"/>
      <c r="C15" s="29"/>
      <c r="D15" s="29"/>
    </row>
    <row r="16" spans="1:4" hidden="1" x14ac:dyDescent="0.2">
      <c r="A16" s="61" t="s">
        <v>124</v>
      </c>
      <c r="B16" s="29"/>
      <c r="C16" s="29"/>
      <c r="D16" s="29"/>
    </row>
    <row r="17" spans="1:4" hidden="1" x14ac:dyDescent="0.2">
      <c r="A17" s="61" t="s">
        <v>122</v>
      </c>
      <c r="B17" s="30" t="s">
        <v>125</v>
      </c>
      <c r="C17" s="29"/>
      <c r="D17" s="29"/>
    </row>
    <row r="18" spans="1:4" hidden="1" x14ac:dyDescent="0.2">
      <c r="A18" s="61" t="s">
        <v>124</v>
      </c>
      <c r="B18" s="29"/>
      <c r="C18" s="29"/>
      <c r="D18" s="29"/>
    </row>
    <row r="19" spans="1:4" hidden="1" x14ac:dyDescent="0.2"/>
    <row r="20" spans="1:4" hidden="1" x14ac:dyDescent="0.2"/>
    <row r="21" spans="1:4" hidden="1" x14ac:dyDescent="0.2"/>
    <row r="23" spans="1:4" ht="38.25" x14ac:dyDescent="0.2">
      <c r="A23" s="26" t="s">
        <v>66</v>
      </c>
      <c r="B23" s="2"/>
      <c r="C23" s="7" t="s">
        <v>43</v>
      </c>
      <c r="D23" s="2"/>
    </row>
    <row r="24" spans="1:4" hidden="1" x14ac:dyDescent="0.2">
      <c r="A24" s="29" t="s">
        <v>44</v>
      </c>
      <c r="B24" s="29">
        <v>1</v>
      </c>
      <c r="C24" s="29" t="s">
        <v>45</v>
      </c>
    </row>
    <row r="25" spans="1:4" x14ac:dyDescent="0.2">
      <c r="A25" s="29" t="s">
        <v>104</v>
      </c>
      <c r="B25" s="30"/>
      <c r="C25" s="29"/>
    </row>
    <row r="26" spans="1:4" x14ac:dyDescent="0.2">
      <c r="A26" s="29" t="s">
        <v>105</v>
      </c>
      <c r="B26" s="30"/>
      <c r="C26" s="29"/>
    </row>
    <row r="27" spans="1:4" x14ac:dyDescent="0.2">
      <c r="A27" s="29" t="s">
        <v>46</v>
      </c>
      <c r="B27" s="30"/>
      <c r="C27" s="29"/>
      <c r="D27" s="29"/>
    </row>
    <row r="28" spans="1:4" x14ac:dyDescent="0.2">
      <c r="A28" s="29" t="s">
        <v>47</v>
      </c>
      <c r="B28" s="30">
        <v>2</v>
      </c>
      <c r="C28" s="29"/>
      <c r="D28" s="29"/>
    </row>
    <row r="29" spans="1:4" x14ac:dyDescent="0.2">
      <c r="A29" s="29" t="s">
        <v>48</v>
      </c>
      <c r="B29" s="30"/>
      <c r="C29" s="29"/>
      <c r="D29" s="29"/>
    </row>
    <row r="30" spans="1:4" x14ac:dyDescent="0.2">
      <c r="A30" s="29" t="s">
        <v>49</v>
      </c>
      <c r="B30" s="30"/>
      <c r="C30" s="29"/>
      <c r="D30" s="29"/>
    </row>
    <row r="31" spans="1:4" x14ac:dyDescent="0.2">
      <c r="A31" s="29" t="s">
        <v>50</v>
      </c>
      <c r="B31" s="30">
        <v>3</v>
      </c>
      <c r="C31" s="29"/>
      <c r="D31" s="29"/>
    </row>
    <row r="32" spans="1:4" x14ac:dyDescent="0.2">
      <c r="A32" s="29"/>
      <c r="B32" s="30"/>
      <c r="C32" s="29"/>
      <c r="D32" s="29"/>
    </row>
    <row r="33" spans="1:4" x14ac:dyDescent="0.2">
      <c r="A33" s="29"/>
      <c r="B33" s="30"/>
      <c r="C33" s="29"/>
      <c r="D33" s="29"/>
    </row>
    <row r="35" spans="1:4" hidden="1" x14ac:dyDescent="0.2"/>
    <row r="36" spans="1:4" hidden="1" x14ac:dyDescent="0.2"/>
    <row r="37" spans="1:4" hidden="1" x14ac:dyDescent="0.2"/>
    <row r="38" spans="1:4" hidden="1" x14ac:dyDescent="0.2"/>
    <row r="39" spans="1:4" x14ac:dyDescent="0.2">
      <c r="A39" s="2" t="s">
        <v>51</v>
      </c>
      <c r="B39" s="2" t="s">
        <v>52</v>
      </c>
      <c r="C39" s="2" t="s">
        <v>53</v>
      </c>
      <c r="D39" s="71" t="s">
        <v>71</v>
      </c>
    </row>
    <row r="40" spans="1:4" x14ac:dyDescent="0.2">
      <c r="A40" s="29" t="s">
        <v>54</v>
      </c>
      <c r="B40" s="74" t="s">
        <v>161</v>
      </c>
      <c r="C40" s="75" t="s">
        <v>162</v>
      </c>
      <c r="D40" s="30" t="s">
        <v>100</v>
      </c>
    </row>
    <row r="41" spans="1:4" x14ac:dyDescent="0.2">
      <c r="A41" s="29" t="s">
        <v>55</v>
      </c>
      <c r="B41" s="74" t="s">
        <v>164</v>
      </c>
      <c r="C41" s="75" t="s">
        <v>165</v>
      </c>
      <c r="D41" s="30" t="s">
        <v>100</v>
      </c>
    </row>
    <row r="42" spans="1:4" x14ac:dyDescent="0.2">
      <c r="A42" s="29" t="s">
        <v>56</v>
      </c>
      <c r="B42" s="74" t="s">
        <v>163</v>
      </c>
      <c r="C42" s="75" t="s">
        <v>166</v>
      </c>
      <c r="D42" s="30" t="s">
        <v>100</v>
      </c>
    </row>
    <row r="43" spans="1:4" x14ac:dyDescent="0.2">
      <c r="A43" s="29" t="s">
        <v>57</v>
      </c>
      <c r="B43" s="8"/>
      <c r="C43" s="31"/>
      <c r="D43" s="30" t="s">
        <v>100</v>
      </c>
    </row>
    <row r="44" spans="1:4" x14ac:dyDescent="0.2">
      <c r="A44" s="29" t="s">
        <v>102</v>
      </c>
      <c r="B44" s="8" t="s">
        <v>117</v>
      </c>
      <c r="C44" s="31" t="s">
        <v>117</v>
      </c>
      <c r="D44" s="30" t="s">
        <v>100</v>
      </c>
    </row>
    <row r="45" spans="1:4" x14ac:dyDescent="0.2">
      <c r="A45" s="29" t="s">
        <v>103</v>
      </c>
      <c r="B45" s="8" t="s">
        <v>117</v>
      </c>
      <c r="C45" s="31" t="s">
        <v>117</v>
      </c>
      <c r="D45" s="30" t="s">
        <v>100</v>
      </c>
    </row>
  </sheetData>
  <sheetProtection algorithmName="SHA-512" hashValue="nc9cO7xNuBIk6O4ebqOU0tSWQgdxnzAsT5N5fKnLtVB6RRi830W3yl+2EdAeFeTSz/Zp0AA0YtH35Ust97wLig==" saltValue="GF9CO46U3zOME2XCwSgN2A==" spinCount="100000" sheet="1" objects="1" scenarios="1"/>
  <phoneticPr fontId="0" type="noConversion"/>
  <dataValidations count="15">
    <dataValidation type="whole" allowBlank="1" showInputMessage="1" showErrorMessage="1" sqref="B9 B15:B16 B18" xr:uid="{00000000-0002-0000-1200-000000000000}">
      <formula1>1</formula1>
      <formula2>2</formula2>
    </dataValidation>
    <dataValidation type="whole" showInputMessage="1" showErrorMessage="1" error="Er moet een waarde ingevoerd worden van 1 t/m 6." sqref="B6" xr:uid="{00000000-0002-0000-1200-000001000000}">
      <formula1>1</formula1>
      <formula2>6</formula2>
    </dataValidation>
    <dataValidation type="whole" allowBlank="1" showInputMessage="1" showErrorMessage="1" sqref="B19:B22" xr:uid="{00000000-0002-0000-1200-000002000000}">
      <formula1>2</formula1>
      <formula2>3</formula2>
    </dataValidation>
    <dataValidation type="whole" allowBlank="1" showInputMessage="1" showErrorMessage="1" sqref="B32:B33" xr:uid="{00000000-0002-0000-1200-000003000000}">
      <formula1>2</formula1>
      <formula2>8</formula2>
    </dataValidation>
    <dataValidation type="whole" showInputMessage="1" showErrorMessage="1" error="Er moet een waarde ingevoerd worden." sqref="B5" xr:uid="{00000000-0002-0000-1200-000004000000}">
      <formula1>1</formula1>
      <formula2>999</formula2>
    </dataValidation>
    <dataValidation type="whole" showInputMessage="1" showErrorMessage="1" error="Er moet een waarde ingevoerd worden." sqref="B4" xr:uid="{00000000-0002-0000-1200-000005000000}">
      <formula1>1</formula1>
      <formula2>2</formula2>
    </dataValidation>
    <dataValidation type="whole" showInputMessage="1" showErrorMessage="1" error="De waarde kan zijn 0 of 1." sqref="B7" xr:uid="{00000000-0002-0000-1200-000006000000}">
      <formula1>0</formula1>
      <formula2>2</formula2>
    </dataValidation>
    <dataValidation type="textLength" showInputMessage="1" showErrorMessage="1" error="Er moet een tekst worden ingevoerd." sqref="B3" xr:uid="{00000000-0002-0000-1200-000007000000}">
      <formula1>1</formula1>
      <formula2>60</formula2>
    </dataValidation>
    <dataValidation type="whole" allowBlank="1" showInputMessage="1" showErrorMessage="1" error="Er moet een waarde ingevoerd worden van 1 t/m 999 of blanko." sqref="B10 B12" xr:uid="{00000000-0002-0000-1200-000008000000}">
      <formula1>1</formula1>
      <formula2>999</formula2>
    </dataValidation>
    <dataValidation type="whole" allowBlank="1" showInputMessage="1" showErrorMessage="1" error="De minimale waarde is 2 de maximale is 8" sqref="B27:B31" xr:uid="{00000000-0002-0000-1200-000009000000}">
      <formula1>2</formula1>
      <formula2>8</formula2>
    </dataValidation>
    <dataValidation type="list" allowBlank="1" showInputMessage="1" showErrorMessage="1" sqref="B13" xr:uid="{00000000-0002-0000-1200-00000A000000}">
      <formula1>"Aanmelden,Afmelden"</formula1>
    </dataValidation>
    <dataValidation type="whole" allowBlank="1" showInputMessage="1" showErrorMessage="1" error="Er moet een waarde ingevoerd worden van 2 t/m 4 of blanko." prompt="Indien hier een aantal wordt ingevoerd dan worden bij een lager aantal starts per combinatie de plaatsingspunten gezet op het aantal wat vermeld staat bij Plaatsingspunten te weinig starts." sqref="B11" xr:uid="{00000000-0002-0000-1200-00000B000000}">
      <formula1>2</formula1>
      <formula2>4</formula2>
    </dataValidation>
    <dataValidation type="list" allowBlank="1" showInputMessage="1" showErrorMessage="1" sqref="B14 B17" xr:uid="{00000000-0002-0000-1200-00000C000000}">
      <formula1>"Ja,Nee"</formula1>
    </dataValidation>
    <dataValidation type="list" allowBlank="1" showInputMessage="1" showErrorMessage="1" sqref="D40:D45" xr:uid="{00000000-0002-0000-1200-00000D000000}">
      <formula1>"1: fouten barrage, 2: totaal fouten"</formula1>
    </dataValidation>
    <dataValidation type="whole" showInputMessage="1" showErrorMessage="1" error="Er moet een waarde ingevoerd worden." sqref="B8" xr:uid="{AFAC62A7-BAB7-43E2-B476-1CB273049547}">
      <formula1>0</formula1>
      <formula2>8</formula2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74" r:id="rId4" name="Button 22">
              <controlPr defaultSize="0" print="0" autoFill="0" autoPict="0" macro="[0]!verbergen_Tab">
                <anchor moveWithCells="1" sizeWithCells="1">
                  <from>
                    <xdr:col>2</xdr:col>
                    <xdr:colOff>161925</xdr:colOff>
                    <xdr:row>13</xdr:row>
                    <xdr:rowOff>38100</xdr:rowOff>
                  </from>
                  <to>
                    <xdr:col>2</xdr:col>
                    <xdr:colOff>3028950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">
    <pageSetUpPr fitToPage="1"/>
  </sheetPr>
  <dimension ref="A1:J74"/>
  <sheetViews>
    <sheetView workbookViewId="0">
      <pane ySplit="4" topLeftCell="A5" activePane="bottomLeft" state="frozen"/>
      <selection activeCell="C4" sqref="C4:E4"/>
      <selection pane="bottomLeft" activeCell="H74" sqref="H74"/>
    </sheetView>
  </sheetViews>
  <sheetFormatPr defaultRowHeight="12.75" x14ac:dyDescent="0.2"/>
  <cols>
    <col min="1" max="1" width="8" style="1" customWidth="1"/>
    <col min="2" max="2" width="10" style="1" customWidth="1"/>
    <col min="3" max="3" width="28.140625" style="1" customWidth="1"/>
    <col min="4" max="4" width="31.28515625" style="1" customWidth="1"/>
    <col min="5" max="5" width="6.7109375" style="96" bestFit="1" customWidth="1"/>
    <col min="6" max="6" width="4.140625" style="1" bestFit="1" customWidth="1"/>
    <col min="7" max="7" width="23.28515625" style="1" customWidth="1"/>
    <col min="8" max="8" width="30.42578125" style="1" customWidth="1"/>
  </cols>
  <sheetData>
    <row r="1" spans="1:10" x14ac:dyDescent="0.2">
      <c r="A1" s="176" t="s">
        <v>19</v>
      </c>
      <c r="B1" s="177"/>
      <c r="C1" s="177"/>
      <c r="D1" s="177"/>
      <c r="E1" s="177"/>
      <c r="F1" s="177"/>
      <c r="G1" s="177"/>
      <c r="H1" s="178"/>
    </row>
    <row r="2" spans="1:10" hidden="1" x14ac:dyDescent="0.2"/>
    <row r="3" spans="1:10" ht="25.5" customHeight="1" x14ac:dyDescent="0.2">
      <c r="A3" s="6" t="s">
        <v>8</v>
      </c>
      <c r="B3" s="174" t="s">
        <v>160</v>
      </c>
      <c r="C3" s="175"/>
      <c r="D3" s="175"/>
      <c r="E3" s="179" t="s">
        <v>126</v>
      </c>
      <c r="F3" s="180"/>
      <c r="G3" s="94" t="s">
        <v>32</v>
      </c>
      <c r="H3" s="93"/>
    </row>
    <row r="4" spans="1:10" x14ac:dyDescent="0.2">
      <c r="A4" s="2" t="s">
        <v>20</v>
      </c>
      <c r="B4" s="2" t="s">
        <v>6</v>
      </c>
      <c r="C4" s="71" t="s">
        <v>127</v>
      </c>
      <c r="D4" s="2" t="s">
        <v>1</v>
      </c>
      <c r="E4" s="97" t="s">
        <v>21</v>
      </c>
      <c r="F4" s="2" t="s">
        <v>23</v>
      </c>
      <c r="G4" s="2" t="s">
        <v>24</v>
      </c>
      <c r="H4" s="2" t="s">
        <v>25</v>
      </c>
      <c r="I4" s="95" t="str">
        <f>IF(C4&lt;&gt;"",RIGHT(C4,LEN(C4)-SEARCH(" ",C4,1)),"")</f>
        <v>/ amazone</v>
      </c>
      <c r="J4" s="95" t="str">
        <f>IF(C4&lt;&gt;"",LEFT(C4, SEARCH(" ",C4,1)),"")</f>
        <v xml:space="preserve">Ruiter </v>
      </c>
    </row>
    <row r="5" spans="1:10" x14ac:dyDescent="0.2">
      <c r="A5" s="4"/>
      <c r="B5" s="4"/>
      <c r="C5" s="4"/>
      <c r="D5" s="4"/>
      <c r="E5" s="98"/>
      <c r="F5" s="4"/>
    </row>
    <row r="6" spans="1:10" x14ac:dyDescent="0.2">
      <c r="C6" s="1" t="s">
        <v>153</v>
      </c>
      <c r="D6" s="1" t="s">
        <v>148</v>
      </c>
    </row>
    <row r="7" spans="1:10" x14ac:dyDescent="0.2">
      <c r="A7" s="1">
        <v>1</v>
      </c>
      <c r="B7" s="1" t="s">
        <v>177</v>
      </c>
      <c r="C7" s="1" t="s">
        <v>334</v>
      </c>
      <c r="D7" s="1" t="s">
        <v>178</v>
      </c>
      <c r="E7" s="96" t="s">
        <v>135</v>
      </c>
      <c r="F7" s="1" t="s">
        <v>142</v>
      </c>
      <c r="G7" s="1" t="s">
        <v>169</v>
      </c>
      <c r="H7" s="1" t="s">
        <v>462</v>
      </c>
    </row>
    <row r="8" spans="1:10" x14ac:dyDescent="0.2">
      <c r="A8" s="1">
        <v>2</v>
      </c>
      <c r="B8" s="1" t="s">
        <v>182</v>
      </c>
      <c r="C8" s="1" t="s">
        <v>337</v>
      </c>
      <c r="D8" s="1" t="s">
        <v>183</v>
      </c>
      <c r="E8" s="96" t="s">
        <v>135</v>
      </c>
      <c r="F8" s="1" t="s">
        <v>152</v>
      </c>
      <c r="G8" s="1" t="s">
        <v>169</v>
      </c>
    </row>
    <row r="9" spans="1:10" x14ac:dyDescent="0.2">
      <c r="A9" s="1">
        <v>3</v>
      </c>
      <c r="B9" s="1" t="s">
        <v>179</v>
      </c>
      <c r="C9" s="1" t="s">
        <v>336</v>
      </c>
      <c r="D9" s="1" t="s">
        <v>180</v>
      </c>
      <c r="E9" s="96" t="s">
        <v>135</v>
      </c>
      <c r="F9" s="1" t="s">
        <v>142</v>
      </c>
      <c r="G9" s="1" t="s">
        <v>181</v>
      </c>
    </row>
    <row r="10" spans="1:10" x14ac:dyDescent="0.2">
      <c r="A10" s="1" t="s">
        <v>143</v>
      </c>
      <c r="B10" s="1" t="s">
        <v>167</v>
      </c>
      <c r="C10" s="1" t="s">
        <v>343</v>
      </c>
      <c r="D10" s="1" t="s">
        <v>168</v>
      </c>
      <c r="E10" s="96" t="s">
        <v>135</v>
      </c>
      <c r="F10" s="1" t="s">
        <v>152</v>
      </c>
      <c r="G10" s="1" t="s">
        <v>169</v>
      </c>
    </row>
    <row r="12" spans="1:10" x14ac:dyDescent="0.2">
      <c r="C12" s="1" t="s">
        <v>140</v>
      </c>
      <c r="D12" s="1" t="s">
        <v>148</v>
      </c>
    </row>
    <row r="13" spans="1:10" x14ac:dyDescent="0.2">
      <c r="A13" s="1">
        <v>1</v>
      </c>
      <c r="B13" s="1" t="s">
        <v>185</v>
      </c>
      <c r="C13" s="1" t="s">
        <v>340</v>
      </c>
      <c r="D13" s="1" t="s">
        <v>186</v>
      </c>
      <c r="E13" s="96" t="s">
        <v>136</v>
      </c>
      <c r="F13" s="1" t="s">
        <v>142</v>
      </c>
      <c r="G13" s="1" t="s">
        <v>169</v>
      </c>
      <c r="H13" s="1" t="s">
        <v>462</v>
      </c>
    </row>
    <row r="14" spans="1:10" x14ac:dyDescent="0.2">
      <c r="A14" s="1">
        <v>2</v>
      </c>
      <c r="B14" s="1" t="s">
        <v>187</v>
      </c>
      <c r="C14" s="1" t="s">
        <v>341</v>
      </c>
      <c r="D14" s="1" t="s">
        <v>188</v>
      </c>
      <c r="E14" s="96" t="s">
        <v>136</v>
      </c>
      <c r="F14" s="1" t="s">
        <v>142</v>
      </c>
      <c r="G14" s="1" t="s">
        <v>189</v>
      </c>
    </row>
    <row r="15" spans="1:10" x14ac:dyDescent="0.2">
      <c r="A15" s="1">
        <v>3</v>
      </c>
      <c r="B15" s="1" t="s">
        <v>193</v>
      </c>
      <c r="C15" s="1" t="s">
        <v>346</v>
      </c>
      <c r="D15" s="1" t="s">
        <v>194</v>
      </c>
      <c r="E15" s="96" t="s">
        <v>136</v>
      </c>
      <c r="F15" s="1" t="s">
        <v>152</v>
      </c>
      <c r="G15" s="1" t="s">
        <v>195</v>
      </c>
    </row>
    <row r="16" spans="1:10" x14ac:dyDescent="0.2">
      <c r="A16" s="1" t="s">
        <v>143</v>
      </c>
      <c r="B16" s="1" t="s">
        <v>191</v>
      </c>
      <c r="C16" s="1" t="s">
        <v>344</v>
      </c>
      <c r="D16" s="1" t="s">
        <v>192</v>
      </c>
      <c r="E16" s="96" t="s">
        <v>136</v>
      </c>
      <c r="F16" s="1" t="s">
        <v>142</v>
      </c>
      <c r="G16" s="1" t="s">
        <v>174</v>
      </c>
    </row>
    <row r="18" spans="1:8" x14ac:dyDescent="0.2">
      <c r="C18" s="1" t="s">
        <v>144</v>
      </c>
      <c r="D18" s="1" t="s">
        <v>145</v>
      </c>
    </row>
    <row r="19" spans="1:8" x14ac:dyDescent="0.2">
      <c r="A19" s="1">
        <v>1</v>
      </c>
      <c r="B19" s="1" t="s">
        <v>274</v>
      </c>
      <c r="C19" s="1" t="s">
        <v>374</v>
      </c>
      <c r="D19" s="1" t="s">
        <v>275</v>
      </c>
      <c r="E19" s="96" t="s">
        <v>129</v>
      </c>
      <c r="F19" s="1" t="s">
        <v>142</v>
      </c>
      <c r="G19" s="1" t="s">
        <v>169</v>
      </c>
      <c r="H19" s="1" t="s">
        <v>462</v>
      </c>
    </row>
    <row r="20" spans="1:8" x14ac:dyDescent="0.2">
      <c r="A20" s="1" t="s">
        <v>143</v>
      </c>
      <c r="B20" s="1" t="s">
        <v>272</v>
      </c>
      <c r="C20" s="1" t="s">
        <v>356</v>
      </c>
      <c r="D20" s="1" t="s">
        <v>273</v>
      </c>
      <c r="E20" s="96" t="s">
        <v>129</v>
      </c>
      <c r="F20" s="1" t="s">
        <v>142</v>
      </c>
      <c r="G20" s="1" t="s">
        <v>195</v>
      </c>
    </row>
    <row r="22" spans="1:8" x14ac:dyDescent="0.2">
      <c r="C22" s="1" t="s">
        <v>146</v>
      </c>
      <c r="D22" s="1" t="s">
        <v>469</v>
      </c>
    </row>
    <row r="23" spans="1:8" x14ac:dyDescent="0.2">
      <c r="A23" s="1">
        <v>1</v>
      </c>
      <c r="B23" s="1" t="s">
        <v>217</v>
      </c>
      <c r="C23" s="1" t="s">
        <v>356</v>
      </c>
      <c r="D23" s="1" t="s">
        <v>218</v>
      </c>
      <c r="E23" s="96" t="s">
        <v>129</v>
      </c>
      <c r="F23" s="1" t="s">
        <v>119</v>
      </c>
      <c r="G23" s="1" t="s">
        <v>195</v>
      </c>
      <c r="H23" s="1" t="s">
        <v>462</v>
      </c>
    </row>
    <row r="24" spans="1:8" x14ac:dyDescent="0.2">
      <c r="A24" s="1">
        <v>2</v>
      </c>
      <c r="B24" s="1" t="s">
        <v>211</v>
      </c>
      <c r="C24" s="1" t="s">
        <v>349</v>
      </c>
      <c r="D24" s="1" t="s">
        <v>212</v>
      </c>
      <c r="E24" s="96" t="s">
        <v>129</v>
      </c>
      <c r="F24" s="1" t="s">
        <v>119</v>
      </c>
      <c r="G24" s="1" t="s">
        <v>176</v>
      </c>
    </row>
    <row r="25" spans="1:8" x14ac:dyDescent="0.2">
      <c r="A25" s="1">
        <v>3</v>
      </c>
      <c r="B25" s="1" t="s">
        <v>457</v>
      </c>
      <c r="C25" s="1" t="s">
        <v>442</v>
      </c>
      <c r="D25" s="1" t="s">
        <v>458</v>
      </c>
      <c r="E25" s="96" t="s">
        <v>129</v>
      </c>
      <c r="F25" s="1" t="s">
        <v>119</v>
      </c>
      <c r="G25" s="1" t="s">
        <v>169</v>
      </c>
    </row>
    <row r="26" spans="1:8" x14ac:dyDescent="0.2">
      <c r="A26" s="1">
        <v>4</v>
      </c>
      <c r="B26" s="1" t="s">
        <v>207</v>
      </c>
      <c r="C26" s="1" t="s">
        <v>354</v>
      </c>
      <c r="D26" s="1" t="s">
        <v>208</v>
      </c>
      <c r="E26" s="96" t="s">
        <v>129</v>
      </c>
      <c r="F26" s="1" t="s">
        <v>119</v>
      </c>
      <c r="G26" s="1" t="s">
        <v>175</v>
      </c>
    </row>
    <row r="27" spans="1:8" x14ac:dyDescent="0.2">
      <c r="A27" s="1">
        <v>5</v>
      </c>
      <c r="B27" s="1" t="s">
        <v>219</v>
      </c>
      <c r="C27" s="1" t="s">
        <v>357</v>
      </c>
      <c r="D27" s="1" t="s">
        <v>220</v>
      </c>
      <c r="E27" s="96" t="s">
        <v>129</v>
      </c>
      <c r="F27" s="1" t="s">
        <v>119</v>
      </c>
      <c r="G27" s="1" t="s">
        <v>221</v>
      </c>
    </row>
    <row r="28" spans="1:8" x14ac:dyDescent="0.2">
      <c r="A28" s="1">
        <v>6</v>
      </c>
      <c r="B28" s="1" t="s">
        <v>205</v>
      </c>
      <c r="C28" s="1" t="s">
        <v>352</v>
      </c>
      <c r="D28" s="1" t="s">
        <v>206</v>
      </c>
      <c r="E28" s="96" t="s">
        <v>129</v>
      </c>
      <c r="F28" s="1" t="s">
        <v>119</v>
      </c>
      <c r="G28" s="1" t="s">
        <v>181</v>
      </c>
    </row>
    <row r="29" spans="1:8" x14ac:dyDescent="0.2">
      <c r="A29" s="1">
        <v>7</v>
      </c>
      <c r="B29" s="1" t="s">
        <v>203</v>
      </c>
      <c r="C29" s="1" t="s">
        <v>351</v>
      </c>
      <c r="D29" s="1" t="s">
        <v>204</v>
      </c>
      <c r="E29" s="96" t="s">
        <v>129</v>
      </c>
      <c r="F29" s="1" t="s">
        <v>119</v>
      </c>
      <c r="G29" s="1" t="s">
        <v>176</v>
      </c>
    </row>
    <row r="30" spans="1:8" x14ac:dyDescent="0.2">
      <c r="A30" s="1">
        <v>8</v>
      </c>
      <c r="B30" s="1" t="s">
        <v>229</v>
      </c>
      <c r="C30" s="1" t="s">
        <v>362</v>
      </c>
      <c r="D30" s="1" t="s">
        <v>230</v>
      </c>
      <c r="E30" s="96" t="s">
        <v>129</v>
      </c>
      <c r="F30" s="1" t="s">
        <v>119</v>
      </c>
      <c r="G30" s="1" t="s">
        <v>174</v>
      </c>
    </row>
    <row r="31" spans="1:8" x14ac:dyDescent="0.2">
      <c r="A31" s="1" t="s">
        <v>143</v>
      </c>
      <c r="B31" s="1" t="s">
        <v>418</v>
      </c>
      <c r="C31" s="1" t="s">
        <v>443</v>
      </c>
      <c r="D31" s="1" t="s">
        <v>419</v>
      </c>
      <c r="E31" s="96" t="s">
        <v>129</v>
      </c>
      <c r="F31" s="1" t="s">
        <v>119</v>
      </c>
      <c r="G31" s="1" t="s">
        <v>251</v>
      </c>
    </row>
    <row r="32" spans="1:8" x14ac:dyDescent="0.2">
      <c r="A32" s="1" t="s">
        <v>156</v>
      </c>
      <c r="B32" s="1" t="s">
        <v>224</v>
      </c>
      <c r="C32" s="1" t="s">
        <v>359</v>
      </c>
      <c r="D32" s="1" t="s">
        <v>225</v>
      </c>
      <c r="E32" s="96" t="s">
        <v>129</v>
      </c>
      <c r="F32" s="1" t="s">
        <v>119</v>
      </c>
      <c r="G32" s="1" t="s">
        <v>226</v>
      </c>
    </row>
    <row r="34" spans="1:8" x14ac:dyDescent="0.2">
      <c r="C34" s="1" t="s">
        <v>154</v>
      </c>
      <c r="D34" s="1" t="s">
        <v>145</v>
      </c>
    </row>
    <row r="35" spans="1:8" x14ac:dyDescent="0.2">
      <c r="A35" s="1">
        <v>1</v>
      </c>
      <c r="B35" s="1" t="s">
        <v>278</v>
      </c>
      <c r="C35" s="1" t="s">
        <v>386</v>
      </c>
      <c r="D35" s="1" t="s">
        <v>279</v>
      </c>
      <c r="E35" s="96" t="s">
        <v>130</v>
      </c>
      <c r="F35" s="1" t="s">
        <v>119</v>
      </c>
      <c r="G35" s="1" t="s">
        <v>202</v>
      </c>
      <c r="H35" s="1" t="s">
        <v>462</v>
      </c>
    </row>
    <row r="36" spans="1:8" x14ac:dyDescent="0.2">
      <c r="A36" s="1" t="s">
        <v>143</v>
      </c>
      <c r="B36" s="1" t="s">
        <v>276</v>
      </c>
      <c r="C36" s="1" t="s">
        <v>384</v>
      </c>
      <c r="D36" s="1" t="s">
        <v>277</v>
      </c>
      <c r="E36" s="96" t="s">
        <v>130</v>
      </c>
      <c r="F36" s="1" t="s">
        <v>119</v>
      </c>
      <c r="G36" s="1" t="s">
        <v>464</v>
      </c>
    </row>
    <row r="38" spans="1:8" x14ac:dyDescent="0.2">
      <c r="C38" s="1" t="s">
        <v>147</v>
      </c>
      <c r="D38" s="1" t="s">
        <v>470</v>
      </c>
    </row>
    <row r="39" spans="1:8" x14ac:dyDescent="0.2">
      <c r="A39" s="1">
        <v>1</v>
      </c>
      <c r="B39" s="1" t="s">
        <v>245</v>
      </c>
      <c r="C39" s="1" t="s">
        <v>366</v>
      </c>
      <c r="D39" s="1" t="s">
        <v>246</v>
      </c>
      <c r="E39" s="96" t="s">
        <v>130</v>
      </c>
      <c r="F39" s="1" t="s">
        <v>150</v>
      </c>
      <c r="G39" s="1" t="s">
        <v>175</v>
      </c>
      <c r="H39" s="1" t="s">
        <v>467</v>
      </c>
    </row>
    <row r="40" spans="1:8" x14ac:dyDescent="0.2">
      <c r="A40" s="1">
        <v>2</v>
      </c>
      <c r="B40" s="1" t="s">
        <v>243</v>
      </c>
      <c r="C40" s="1" t="s">
        <v>353</v>
      </c>
      <c r="D40" s="1" t="s">
        <v>244</v>
      </c>
      <c r="E40" s="96" t="s">
        <v>130</v>
      </c>
      <c r="F40" s="1" t="s">
        <v>149</v>
      </c>
      <c r="G40" s="1" t="s">
        <v>175</v>
      </c>
    </row>
    <row r="41" spans="1:8" x14ac:dyDescent="0.2">
      <c r="A41" s="1">
        <v>3</v>
      </c>
      <c r="B41" s="1" t="s">
        <v>252</v>
      </c>
      <c r="C41" s="1" t="s">
        <v>370</v>
      </c>
      <c r="D41" s="1" t="s">
        <v>253</v>
      </c>
      <c r="E41" s="96" t="s">
        <v>130</v>
      </c>
      <c r="F41" s="1" t="s">
        <v>150</v>
      </c>
      <c r="G41" s="1" t="s">
        <v>174</v>
      </c>
    </row>
    <row r="42" spans="1:8" x14ac:dyDescent="0.2">
      <c r="A42" s="1">
        <v>4</v>
      </c>
      <c r="B42" s="1" t="s">
        <v>239</v>
      </c>
      <c r="C42" s="1" t="s">
        <v>371</v>
      </c>
      <c r="D42" s="1" t="s">
        <v>240</v>
      </c>
      <c r="E42" s="96" t="s">
        <v>130</v>
      </c>
      <c r="F42" s="1" t="s">
        <v>149</v>
      </c>
      <c r="G42" s="1" t="s">
        <v>174</v>
      </c>
    </row>
    <row r="43" spans="1:8" x14ac:dyDescent="0.2">
      <c r="A43" s="1">
        <v>5</v>
      </c>
      <c r="B43" s="1" t="s">
        <v>241</v>
      </c>
      <c r="C43" s="1" t="s">
        <v>374</v>
      </c>
      <c r="D43" s="1" t="s">
        <v>242</v>
      </c>
      <c r="E43" s="96" t="s">
        <v>130</v>
      </c>
      <c r="F43" s="1" t="s">
        <v>149</v>
      </c>
      <c r="G43" s="1" t="s">
        <v>169</v>
      </c>
    </row>
    <row r="44" spans="1:8" x14ac:dyDescent="0.2">
      <c r="A44" s="1">
        <v>6</v>
      </c>
      <c r="B44" s="1" t="s">
        <v>425</v>
      </c>
      <c r="C44" s="1" t="s">
        <v>445</v>
      </c>
      <c r="D44" s="1" t="s">
        <v>426</v>
      </c>
      <c r="E44" s="96" t="s">
        <v>130</v>
      </c>
      <c r="F44" s="1" t="s">
        <v>149</v>
      </c>
      <c r="G44" s="1" t="s">
        <v>414</v>
      </c>
    </row>
    <row r="45" spans="1:8" x14ac:dyDescent="0.2">
      <c r="A45" s="1">
        <v>7</v>
      </c>
      <c r="B45" s="1" t="s">
        <v>261</v>
      </c>
      <c r="C45" s="1" t="s">
        <v>377</v>
      </c>
      <c r="D45" s="1" t="s">
        <v>262</v>
      </c>
      <c r="E45" s="96" t="s">
        <v>130</v>
      </c>
      <c r="F45" s="1" t="s">
        <v>149</v>
      </c>
      <c r="G45" s="1" t="s">
        <v>181</v>
      </c>
    </row>
    <row r="46" spans="1:8" x14ac:dyDescent="0.2">
      <c r="A46" s="1">
        <v>8</v>
      </c>
      <c r="B46" s="1" t="s">
        <v>237</v>
      </c>
      <c r="C46" s="1" t="s">
        <v>373</v>
      </c>
      <c r="D46" s="1" t="s">
        <v>238</v>
      </c>
      <c r="E46" s="96" t="s">
        <v>130</v>
      </c>
      <c r="F46" s="1" t="s">
        <v>149</v>
      </c>
      <c r="G46" s="1" t="s">
        <v>195</v>
      </c>
    </row>
    <row r="47" spans="1:8" x14ac:dyDescent="0.2">
      <c r="A47" s="1">
        <v>9</v>
      </c>
      <c r="B47" s="1" t="s">
        <v>256</v>
      </c>
      <c r="C47" s="1" t="s">
        <v>375</v>
      </c>
      <c r="D47" s="1" t="s">
        <v>257</v>
      </c>
      <c r="E47" s="96" t="s">
        <v>130</v>
      </c>
      <c r="F47" s="1" t="s">
        <v>149</v>
      </c>
      <c r="G47" s="1" t="s">
        <v>258</v>
      </c>
    </row>
    <row r="48" spans="1:8" x14ac:dyDescent="0.2">
      <c r="A48" s="1" t="s">
        <v>143</v>
      </c>
      <c r="B48" s="1" t="s">
        <v>265</v>
      </c>
      <c r="C48" s="1" t="s">
        <v>380</v>
      </c>
      <c r="D48" s="1" t="s">
        <v>266</v>
      </c>
      <c r="E48" s="96" t="s">
        <v>130</v>
      </c>
      <c r="F48" s="1" t="s">
        <v>149</v>
      </c>
      <c r="G48" s="1" t="s">
        <v>169</v>
      </c>
    </row>
    <row r="49" spans="1:8" x14ac:dyDescent="0.2">
      <c r="A49" s="1" t="s">
        <v>156</v>
      </c>
      <c r="B49" s="1" t="s">
        <v>263</v>
      </c>
      <c r="C49" s="1" t="s">
        <v>378</v>
      </c>
      <c r="D49" s="1" t="s">
        <v>264</v>
      </c>
      <c r="E49" s="96" t="s">
        <v>130</v>
      </c>
      <c r="F49" s="1" t="s">
        <v>150</v>
      </c>
      <c r="G49" s="1" t="s">
        <v>174</v>
      </c>
    </row>
    <row r="50" spans="1:8" x14ac:dyDescent="0.2">
      <c r="A50" s="1" t="s">
        <v>471</v>
      </c>
      <c r="B50" s="1" t="s">
        <v>254</v>
      </c>
      <c r="C50" s="1" t="s">
        <v>372</v>
      </c>
      <c r="D50" s="1" t="s">
        <v>255</v>
      </c>
      <c r="E50" s="96" t="s">
        <v>130</v>
      </c>
      <c r="F50" s="1" t="s">
        <v>150</v>
      </c>
      <c r="G50" s="1" t="s">
        <v>169</v>
      </c>
    </row>
    <row r="52" spans="1:8" x14ac:dyDescent="0.2">
      <c r="C52" s="1" t="s">
        <v>472</v>
      </c>
      <c r="D52" s="1" t="s">
        <v>141</v>
      </c>
    </row>
    <row r="53" spans="1:8" x14ac:dyDescent="0.2">
      <c r="A53" s="1">
        <v>1</v>
      </c>
      <c r="B53" s="1" t="s">
        <v>280</v>
      </c>
      <c r="C53" s="1" t="s">
        <v>387</v>
      </c>
      <c r="D53" s="1" t="s">
        <v>281</v>
      </c>
      <c r="E53" s="96" t="s">
        <v>131</v>
      </c>
      <c r="F53" s="1" t="s">
        <v>119</v>
      </c>
      <c r="G53" s="1" t="s">
        <v>181</v>
      </c>
      <c r="H53" s="1" t="s">
        <v>462</v>
      </c>
    </row>
    <row r="54" spans="1:8" x14ac:dyDescent="0.2">
      <c r="A54" s="1">
        <v>2</v>
      </c>
      <c r="B54" s="1" t="s">
        <v>282</v>
      </c>
      <c r="C54" s="1" t="s">
        <v>389</v>
      </c>
      <c r="D54" s="1" t="s">
        <v>283</v>
      </c>
      <c r="E54" s="96" t="s">
        <v>131</v>
      </c>
      <c r="F54" s="1" t="s">
        <v>119</v>
      </c>
      <c r="G54" s="1" t="s">
        <v>169</v>
      </c>
    </row>
    <row r="56" spans="1:8" x14ac:dyDescent="0.2">
      <c r="C56" s="1" t="s">
        <v>151</v>
      </c>
      <c r="D56" s="1" t="s">
        <v>473</v>
      </c>
    </row>
    <row r="57" spans="1:8" x14ac:dyDescent="0.2">
      <c r="A57" s="1">
        <v>1</v>
      </c>
      <c r="B57" s="1" t="s">
        <v>299</v>
      </c>
      <c r="C57" s="1" t="s">
        <v>389</v>
      </c>
      <c r="D57" s="1" t="s">
        <v>300</v>
      </c>
      <c r="E57" s="96" t="s">
        <v>131</v>
      </c>
      <c r="F57" s="1" t="s">
        <v>149</v>
      </c>
      <c r="G57" s="1" t="s">
        <v>169</v>
      </c>
      <c r="H57" s="1" t="s">
        <v>462</v>
      </c>
    </row>
    <row r="58" spans="1:8" x14ac:dyDescent="0.2">
      <c r="A58" s="1">
        <v>2</v>
      </c>
      <c r="B58" s="1" t="s">
        <v>284</v>
      </c>
      <c r="C58" s="1" t="s">
        <v>391</v>
      </c>
      <c r="D58" s="1" t="s">
        <v>285</v>
      </c>
      <c r="E58" s="96" t="s">
        <v>131</v>
      </c>
      <c r="F58" s="1" t="s">
        <v>149</v>
      </c>
      <c r="G58" s="1" t="s">
        <v>195</v>
      </c>
    </row>
    <row r="59" spans="1:8" x14ac:dyDescent="0.2">
      <c r="A59" s="1">
        <v>3</v>
      </c>
      <c r="B59" s="1" t="s">
        <v>247</v>
      </c>
      <c r="C59" s="1" t="s">
        <v>368</v>
      </c>
      <c r="D59" s="1" t="s">
        <v>248</v>
      </c>
      <c r="E59" s="96" t="s">
        <v>131</v>
      </c>
      <c r="F59" s="1" t="s">
        <v>149</v>
      </c>
      <c r="G59" s="1" t="s">
        <v>181</v>
      </c>
    </row>
    <row r="60" spans="1:8" x14ac:dyDescent="0.2">
      <c r="A60" s="1">
        <v>4</v>
      </c>
      <c r="B60" s="1" t="s">
        <v>430</v>
      </c>
      <c r="C60" s="1" t="s">
        <v>450</v>
      </c>
      <c r="D60" s="1" t="s">
        <v>431</v>
      </c>
      <c r="E60" s="96" t="s">
        <v>131</v>
      </c>
      <c r="F60" s="1" t="s">
        <v>149</v>
      </c>
      <c r="G60" s="1" t="s">
        <v>202</v>
      </c>
    </row>
    <row r="61" spans="1:8" x14ac:dyDescent="0.2">
      <c r="A61" s="1">
        <v>5</v>
      </c>
      <c r="B61" s="1" t="s">
        <v>288</v>
      </c>
      <c r="C61" s="1" t="s">
        <v>393</v>
      </c>
      <c r="D61" s="1" t="s">
        <v>289</v>
      </c>
      <c r="E61" s="96" t="s">
        <v>131</v>
      </c>
      <c r="F61" s="1" t="s">
        <v>150</v>
      </c>
      <c r="G61" s="1" t="s">
        <v>181</v>
      </c>
    </row>
    <row r="62" spans="1:8" x14ac:dyDescent="0.2">
      <c r="A62" s="1">
        <v>6</v>
      </c>
      <c r="B62" s="1" t="s">
        <v>267</v>
      </c>
      <c r="C62" s="1" t="s">
        <v>381</v>
      </c>
      <c r="D62" s="1" t="s">
        <v>268</v>
      </c>
      <c r="E62" s="96" t="s">
        <v>131</v>
      </c>
      <c r="F62" s="1" t="s">
        <v>149</v>
      </c>
      <c r="G62" s="1" t="s">
        <v>202</v>
      </c>
    </row>
    <row r="64" spans="1:8" x14ac:dyDescent="0.2">
      <c r="C64" s="1" t="s">
        <v>155</v>
      </c>
      <c r="D64" s="1" t="s">
        <v>470</v>
      </c>
    </row>
    <row r="65" spans="1:8" x14ac:dyDescent="0.2">
      <c r="A65" s="1">
        <v>1</v>
      </c>
      <c r="B65" s="1" t="s">
        <v>311</v>
      </c>
      <c r="C65" s="1" t="s">
        <v>376</v>
      </c>
      <c r="D65" s="1" t="s">
        <v>312</v>
      </c>
      <c r="E65" s="96" t="s">
        <v>132</v>
      </c>
      <c r="F65" s="1" t="s">
        <v>150</v>
      </c>
      <c r="G65" s="1" t="s">
        <v>169</v>
      </c>
      <c r="H65" s="1" t="s">
        <v>462</v>
      </c>
    </row>
    <row r="66" spans="1:8" x14ac:dyDescent="0.2">
      <c r="A66" s="1">
        <v>2</v>
      </c>
      <c r="B66" s="1" t="s">
        <v>313</v>
      </c>
      <c r="C66" s="1" t="s">
        <v>368</v>
      </c>
      <c r="D66" s="1" t="s">
        <v>314</v>
      </c>
      <c r="E66" s="96" t="s">
        <v>132</v>
      </c>
      <c r="F66" s="1" t="s">
        <v>149</v>
      </c>
      <c r="G66" s="1" t="s">
        <v>181</v>
      </c>
    </row>
    <row r="67" spans="1:8" x14ac:dyDescent="0.2">
      <c r="A67" s="1">
        <v>3</v>
      </c>
      <c r="B67" s="1" t="s">
        <v>320</v>
      </c>
      <c r="C67" s="1" t="s">
        <v>405</v>
      </c>
      <c r="D67" s="1" t="s">
        <v>321</v>
      </c>
      <c r="E67" s="96" t="s">
        <v>132</v>
      </c>
      <c r="F67" s="1" t="s">
        <v>150</v>
      </c>
      <c r="G67" s="1" t="s">
        <v>174</v>
      </c>
    </row>
    <row r="68" spans="1:8" x14ac:dyDescent="0.2">
      <c r="A68" s="1">
        <v>4</v>
      </c>
      <c r="B68" s="1" t="s">
        <v>309</v>
      </c>
      <c r="C68" s="1" t="s">
        <v>401</v>
      </c>
      <c r="D68" s="1" t="s">
        <v>310</v>
      </c>
      <c r="E68" s="96" t="s">
        <v>132</v>
      </c>
      <c r="F68" s="1" t="s">
        <v>150</v>
      </c>
      <c r="G68" s="1" t="s">
        <v>181</v>
      </c>
    </row>
    <row r="69" spans="1:8" x14ac:dyDescent="0.2">
      <c r="A69" s="1">
        <v>5</v>
      </c>
      <c r="B69" s="1" t="s">
        <v>315</v>
      </c>
      <c r="C69" s="1" t="s">
        <v>404</v>
      </c>
      <c r="D69" s="1" t="s">
        <v>316</v>
      </c>
      <c r="E69" s="96" t="s">
        <v>132</v>
      </c>
      <c r="F69" s="1" t="s">
        <v>150</v>
      </c>
      <c r="G69" s="1" t="s">
        <v>317</v>
      </c>
    </row>
    <row r="70" spans="1:8" x14ac:dyDescent="0.2">
      <c r="A70" s="1">
        <v>6</v>
      </c>
      <c r="B70" s="1" t="s">
        <v>318</v>
      </c>
      <c r="C70" s="1" t="s">
        <v>391</v>
      </c>
      <c r="D70" s="1" t="s">
        <v>319</v>
      </c>
      <c r="E70" s="96" t="s">
        <v>132</v>
      </c>
      <c r="F70" s="1" t="s">
        <v>149</v>
      </c>
      <c r="G70" s="1" t="s">
        <v>195</v>
      </c>
    </row>
    <row r="71" spans="1:8" x14ac:dyDescent="0.2">
      <c r="A71" s="1">
        <v>7</v>
      </c>
      <c r="B71" s="1" t="s">
        <v>292</v>
      </c>
      <c r="C71" s="1" t="s">
        <v>395</v>
      </c>
      <c r="D71" s="1" t="s">
        <v>293</v>
      </c>
      <c r="E71" s="96" t="s">
        <v>132</v>
      </c>
      <c r="F71" s="1" t="s">
        <v>149</v>
      </c>
      <c r="G71" s="1" t="s">
        <v>175</v>
      </c>
    </row>
    <row r="72" spans="1:8" x14ac:dyDescent="0.2">
      <c r="A72" s="1">
        <v>8</v>
      </c>
      <c r="B72" s="1" t="s">
        <v>286</v>
      </c>
      <c r="C72" s="1" t="s">
        <v>392</v>
      </c>
      <c r="D72" s="1" t="s">
        <v>287</v>
      </c>
      <c r="E72" s="96" t="s">
        <v>132</v>
      </c>
      <c r="F72" s="1" t="s">
        <v>149</v>
      </c>
      <c r="G72" s="1" t="s">
        <v>258</v>
      </c>
    </row>
    <row r="73" spans="1:8" x14ac:dyDescent="0.2">
      <c r="A73" s="1">
        <v>9</v>
      </c>
      <c r="B73" s="1" t="s">
        <v>303</v>
      </c>
      <c r="C73" s="1" t="s">
        <v>382</v>
      </c>
      <c r="D73" s="1" t="s">
        <v>304</v>
      </c>
      <c r="E73" s="96" t="s">
        <v>132</v>
      </c>
      <c r="F73" s="1" t="s">
        <v>149</v>
      </c>
      <c r="G73" s="1" t="s">
        <v>271</v>
      </c>
    </row>
    <row r="74" spans="1:8" x14ac:dyDescent="0.2">
      <c r="A74" s="1" t="s">
        <v>143</v>
      </c>
      <c r="B74" s="1" t="s">
        <v>435</v>
      </c>
      <c r="C74" s="1" t="s">
        <v>450</v>
      </c>
      <c r="D74" s="1" t="s">
        <v>436</v>
      </c>
      <c r="E74" s="96" t="s">
        <v>132</v>
      </c>
      <c r="F74" s="1" t="s">
        <v>149</v>
      </c>
      <c r="G74" s="1" t="s">
        <v>202</v>
      </c>
    </row>
  </sheetData>
  <sheetProtection sheet="1" objects="1" scenarios="1"/>
  <mergeCells count="3">
    <mergeCell ref="B3:D3"/>
    <mergeCell ref="A1:H1"/>
    <mergeCell ref="E3:F3"/>
  </mergeCells>
  <phoneticPr fontId="0" type="noConversion"/>
  <printOptions gridLines="1"/>
  <pageMargins left="0.19685039370078741" right="0.19685039370078741" top="0.98425196850393704" bottom="0.98425196850393704" header="0.51181102362204722" footer="0.51181102362204722"/>
  <pageSetup paperSize="9" scale="92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fvaardiging">
                <anchor moveWithCells="1" sizeWithCells="1">
                  <from>
                    <xdr:col>6</xdr:col>
                    <xdr:colOff>1285875</xdr:colOff>
                    <xdr:row>1</xdr:row>
                    <xdr:rowOff>0</xdr:rowOff>
                  </from>
                  <to>
                    <xdr:col>7</xdr:col>
                    <xdr:colOff>2009775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1">
    <pageSetUpPr fitToPage="1"/>
  </sheetPr>
  <dimension ref="A1:CN19"/>
  <sheetViews>
    <sheetView workbookViewId="0">
      <pane xSplit="5" ySplit="8" topLeftCell="O9" activePane="bottomRight" state="frozen"/>
      <selection activeCell="C4" sqref="C4:E4"/>
      <selection pane="topRight" activeCell="C4" sqref="C4:E4"/>
      <selection pane="bottomLeft" activeCell="C4" sqref="C4:E4"/>
      <selection pane="bottomRight" activeCell="BE26" sqref="BE26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4.5703125" style="67" customWidth="1"/>
    <col min="9" max="9" width="4.140625" style="67" customWidth="1"/>
    <col min="10" max="10" width="3.7109375" style="87" customWidth="1"/>
    <col min="11" max="11" width="4.5703125" style="68" customWidth="1"/>
    <col min="12" max="12" width="4.140625" style="68" customWidth="1"/>
    <col min="13" max="14" width="3" style="62" customWidth="1"/>
    <col min="15" max="15" width="3.7109375" style="63" customWidth="1"/>
    <col min="16" max="16" width="4.5703125" style="70" customWidth="1"/>
    <col min="17" max="17" width="4.140625" style="70" customWidth="1"/>
    <col min="18" max="18" width="3.7109375" style="63" customWidth="1"/>
    <col min="19" max="19" width="4.5703125" style="70" customWidth="1"/>
    <col min="20" max="20" width="4.140625" style="70" customWidth="1"/>
    <col min="21" max="22" width="3" style="63" customWidth="1"/>
    <col min="23" max="23" width="3.7109375" style="62" customWidth="1"/>
    <col min="24" max="24" width="4.5703125" style="68" customWidth="1"/>
    <col min="25" max="25" width="4.140625" style="68" customWidth="1"/>
    <col min="26" max="26" width="3.7109375" style="62" customWidth="1"/>
    <col min="27" max="27" width="4.5703125" style="68" customWidth="1"/>
    <col min="28" max="28" width="4.140625" style="68" customWidth="1"/>
    <col min="29" max="30" width="3" style="62" customWidth="1"/>
    <col min="31" max="31" width="3.7109375" style="63" hidden="1" customWidth="1"/>
    <col min="32" max="32" width="4.5703125" style="70" hidden="1" customWidth="1"/>
    <col min="33" max="33" width="4.140625" style="70" hidden="1" customWidth="1"/>
    <col min="34" max="34" width="3.7109375" style="63" hidden="1" customWidth="1"/>
    <col min="35" max="35" width="4.5703125" style="70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4.5703125" style="68" hidden="1" customWidth="1"/>
    <col min="41" max="41" width="4.140625" style="68" hidden="1" customWidth="1"/>
    <col min="42" max="42" width="3.7109375" style="62" hidden="1" customWidth="1"/>
    <col min="43" max="43" width="4.5703125" style="68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4.5703125" style="70" hidden="1" customWidth="1"/>
    <col min="49" max="49" width="4.140625" style="70" hidden="1" customWidth="1"/>
    <col min="50" max="50" width="3.7109375" style="63" hidden="1" customWidth="1"/>
    <col min="51" max="51" width="4.5703125" style="70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6.2851562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65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IF(H2="",0,H2)</f>
        <v>0</v>
      </c>
      <c r="BM2">
        <f>IF(J2&gt;99,199,J2)</f>
        <v>0</v>
      </c>
      <c r="BN2">
        <f>IF(K2="",0,K2)</f>
        <v>0</v>
      </c>
      <c r="BO2">
        <f>BK2+BM2</f>
        <v>0</v>
      </c>
      <c r="BP2">
        <f>IF(O2&gt;99,199,O2)</f>
        <v>0</v>
      </c>
      <c r="BQ2">
        <f>IF(P2="",0,P2)</f>
        <v>0</v>
      </c>
      <c r="BR2">
        <f>IF(R2&gt;99,199,R2)</f>
        <v>0</v>
      </c>
      <c r="BS2">
        <f>IF(S2="",0,S2)</f>
        <v>0</v>
      </c>
      <c r="BT2">
        <f>BP2+BR2</f>
        <v>0</v>
      </c>
      <c r="BU2">
        <f>IF(W2&gt;99,199,W2)</f>
        <v>0</v>
      </c>
      <c r="BV2">
        <f>IF(X2="",0,X2)</f>
        <v>0</v>
      </c>
      <c r="BW2">
        <f>IF(Z2&gt;99,199,Z2)</f>
        <v>0</v>
      </c>
      <c r="BX2">
        <f>IF(AA2="",0,AA2)</f>
        <v>0</v>
      </c>
      <c r="BY2">
        <f>BU2+BW2</f>
        <v>0</v>
      </c>
      <c r="BZ2">
        <f>IF(AE2&gt;99,199,AE2)</f>
        <v>0</v>
      </c>
      <c r="CA2">
        <f>IF(AF2="",0,AF2)</f>
        <v>0</v>
      </c>
      <c r="CB2">
        <f>IF(AH2&gt;99,199,AH2)</f>
        <v>0</v>
      </c>
      <c r="CC2">
        <f>IF(AI2="",0,AI2)</f>
        <v>0</v>
      </c>
      <c r="CD2">
        <f>BZ2+CB2</f>
        <v>0</v>
      </c>
      <c r="CE2">
        <f>IF(AM2&gt;99,199,AM2)</f>
        <v>0</v>
      </c>
      <c r="CF2">
        <f>IF(AN2="",0,AN2)</f>
        <v>0</v>
      </c>
      <c r="CG2">
        <f>IF(AP2&gt;99,199,AP2)</f>
        <v>0</v>
      </c>
      <c r="CH2">
        <f>IF(AQ2="",0,AQ2)</f>
        <v>0</v>
      </c>
      <c r="CI2">
        <f>CE2+CG2</f>
        <v>0</v>
      </c>
      <c r="CJ2">
        <f>IF(AU2&gt;99,199,AU2)</f>
        <v>0</v>
      </c>
      <c r="CK2">
        <f>IF(AV2="",0,AV2)</f>
        <v>0</v>
      </c>
      <c r="CL2">
        <f>IF(AX2&gt;99,199,AX2)</f>
        <v>0</v>
      </c>
      <c r="CM2">
        <f>IF(AY2="",0,AY2)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3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135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118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2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24">
        <f>Instellingen!C43</f>
        <v>0</v>
      </c>
      <c r="AF7" s="125"/>
      <c r="AG7" s="125"/>
      <c r="AH7" s="125"/>
      <c r="AI7" s="125"/>
      <c r="AJ7" s="125"/>
      <c r="AK7" s="125"/>
      <c r="AL7" s="126"/>
      <c r="AM7" s="124" t="str">
        <f>Instellingen!C44</f>
        <v xml:space="preserve"> </v>
      </c>
      <c r="AN7" s="127"/>
      <c r="AO7" s="127"/>
      <c r="AP7" s="127"/>
      <c r="AQ7" s="127"/>
      <c r="AR7" s="127"/>
      <c r="AS7" s="127"/>
      <c r="AT7" s="128"/>
      <c r="AU7" s="124" t="str">
        <f>Instellingen!C45</f>
        <v xml:space="preserve"> </v>
      </c>
      <c r="AV7" s="127"/>
      <c r="AW7" s="127"/>
      <c r="AX7" s="127"/>
      <c r="AY7" s="127"/>
      <c r="AZ7" s="127"/>
      <c r="BA7" s="127"/>
      <c r="BB7" s="128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66" t="s">
        <v>74</v>
      </c>
      <c r="I8" s="66" t="s">
        <v>75</v>
      </c>
      <c r="J8" s="86" t="s">
        <v>76</v>
      </c>
      <c r="K8" s="69" t="s">
        <v>77</v>
      </c>
      <c r="L8" s="69" t="s">
        <v>78</v>
      </c>
      <c r="M8" s="2" t="s">
        <v>4</v>
      </c>
      <c r="N8" s="2" t="s">
        <v>15</v>
      </c>
      <c r="O8" s="89" t="s">
        <v>73</v>
      </c>
      <c r="P8" s="78" t="s">
        <v>74</v>
      </c>
      <c r="Q8" s="78" t="s">
        <v>75</v>
      </c>
      <c r="R8" s="71" t="s">
        <v>76</v>
      </c>
      <c r="S8" s="78" t="s">
        <v>77</v>
      </c>
      <c r="T8" s="78" t="s">
        <v>78</v>
      </c>
      <c r="U8" s="2" t="s">
        <v>4</v>
      </c>
      <c r="V8" s="2" t="s">
        <v>15</v>
      </c>
      <c r="W8" s="89" t="s">
        <v>73</v>
      </c>
      <c r="X8" s="78" t="s">
        <v>74</v>
      </c>
      <c r="Y8" s="78" t="s">
        <v>75</v>
      </c>
      <c r="Z8" s="71" t="s">
        <v>76</v>
      </c>
      <c r="AA8" s="78" t="s">
        <v>77</v>
      </c>
      <c r="AB8" s="78" t="s">
        <v>78</v>
      </c>
      <c r="AC8" s="2" t="s">
        <v>4</v>
      </c>
      <c r="AD8" s="2" t="s">
        <v>15</v>
      </c>
      <c r="AE8" s="89" t="s">
        <v>73</v>
      </c>
      <c r="AF8" s="78" t="s">
        <v>74</v>
      </c>
      <c r="AG8" s="78" t="s">
        <v>75</v>
      </c>
      <c r="AH8" s="71" t="s">
        <v>76</v>
      </c>
      <c r="AI8" s="78" t="s">
        <v>77</v>
      </c>
      <c r="AJ8" s="78" t="s">
        <v>78</v>
      </c>
      <c r="AK8" s="2" t="s">
        <v>4</v>
      </c>
      <c r="AL8" s="2" t="s">
        <v>15</v>
      </c>
      <c r="AM8" s="89" t="s">
        <v>73</v>
      </c>
      <c r="AN8" s="78" t="s">
        <v>74</v>
      </c>
      <c r="AO8" s="78" t="s">
        <v>75</v>
      </c>
      <c r="AP8" s="71" t="s">
        <v>76</v>
      </c>
      <c r="AQ8" s="78" t="s">
        <v>77</v>
      </c>
      <c r="AR8" s="78" t="s">
        <v>78</v>
      </c>
      <c r="AS8" s="2" t="s">
        <v>4</v>
      </c>
      <c r="AT8" s="2" t="s">
        <v>15</v>
      </c>
      <c r="AU8" s="89" t="s">
        <v>73</v>
      </c>
      <c r="AV8" s="78" t="s">
        <v>74</v>
      </c>
      <c r="AW8" s="78" t="s">
        <v>75</v>
      </c>
      <c r="AX8" s="71" t="s">
        <v>76</v>
      </c>
      <c r="AY8" s="78" t="s">
        <v>77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3" t="s">
        <v>106</v>
      </c>
      <c r="CF8" s="73" t="s">
        <v>107</v>
      </c>
      <c r="CG8" s="73" t="s">
        <v>108</v>
      </c>
      <c r="CH8" s="73" t="s">
        <v>109</v>
      </c>
      <c r="CI8" s="73" t="s">
        <v>110</v>
      </c>
      <c r="CJ8" s="73" t="s">
        <v>111</v>
      </c>
      <c r="CK8" s="73" t="s">
        <v>112</v>
      </c>
      <c r="CL8" s="73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177</v>
      </c>
      <c r="C9" s="1" t="s">
        <v>334</v>
      </c>
      <c r="D9" s="1" t="s">
        <v>178</v>
      </c>
      <c r="E9" s="1" t="s">
        <v>335</v>
      </c>
      <c r="F9" s="1" t="s">
        <v>169</v>
      </c>
      <c r="G9" s="62">
        <v>0</v>
      </c>
      <c r="H9" s="67">
        <v>80.5</v>
      </c>
      <c r="I9" s="67">
        <v>8</v>
      </c>
      <c r="J9" s="87">
        <v>0</v>
      </c>
      <c r="K9" s="68">
        <v>80.5</v>
      </c>
      <c r="L9" s="68">
        <v>8</v>
      </c>
      <c r="M9" s="62">
        <v>1</v>
      </c>
      <c r="N9" s="62">
        <v>1</v>
      </c>
      <c r="O9" s="63">
        <v>0</v>
      </c>
      <c r="P9" s="70">
        <v>80.5</v>
      </c>
      <c r="Q9" s="70">
        <v>8</v>
      </c>
      <c r="R9" s="63">
        <v>0</v>
      </c>
      <c r="S9" s="70">
        <v>83</v>
      </c>
      <c r="T9" s="70">
        <v>8.5</v>
      </c>
      <c r="U9" s="63">
        <v>1</v>
      </c>
      <c r="V9" s="63">
        <v>1</v>
      </c>
      <c r="W9" s="62">
        <v>0</v>
      </c>
      <c r="X9" s="68">
        <v>78</v>
      </c>
      <c r="Y9" s="68">
        <v>8</v>
      </c>
      <c r="Z9" s="62">
        <v>0</v>
      </c>
      <c r="AA9" s="68">
        <v>78</v>
      </c>
      <c r="AB9" s="68">
        <v>8</v>
      </c>
      <c r="AC9" s="62">
        <v>1</v>
      </c>
      <c r="AD9" s="62">
        <v>1</v>
      </c>
      <c r="BC9">
        <f t="shared" ref="BC9:BC19" si="0">N9+V9+AD9+AL9+AT9+BB9</f>
        <v>3</v>
      </c>
      <c r="BD9" s="24">
        <f>IF($O$4&gt;0,(LARGE(($N9,$V9,$AD9,$AL9,$AT9,$BB9),1)),"0")</f>
        <v>1</v>
      </c>
      <c r="BE9" s="24">
        <f t="shared" ref="BE9:BE19" si="1">BC9-BD9</f>
        <v>2</v>
      </c>
      <c r="BF9" s="1">
        <v>1</v>
      </c>
      <c r="BI9" s="100" t="s">
        <v>462</v>
      </c>
      <c r="BK9">
        <f t="shared" ref="BK9:BK19" si="2">IF(G9&gt;99,199,G9)</f>
        <v>0</v>
      </c>
      <c r="BL9">
        <f t="shared" ref="BL9:BL19" si="3">IF(H9="",0,H9)</f>
        <v>80.5</v>
      </c>
      <c r="BM9">
        <f t="shared" ref="BM9:BM19" si="4">IF(J9&gt;99,199,J9)</f>
        <v>0</v>
      </c>
      <c r="BN9">
        <f t="shared" ref="BN9:BN19" si="5">IF(K9="",0,K9)</f>
        <v>80.5</v>
      </c>
      <c r="BO9">
        <f t="shared" ref="BO9:BO19" si="6">BK9+BM9</f>
        <v>0</v>
      </c>
      <c r="BP9">
        <f t="shared" ref="BP9:BP19" si="7">IF(O9&gt;99,199,O9)</f>
        <v>0</v>
      </c>
      <c r="BQ9">
        <f t="shared" ref="BQ9:BQ19" si="8">IF(P9="",0,P9)</f>
        <v>80.5</v>
      </c>
      <c r="BR9">
        <f t="shared" ref="BR9:BR19" si="9">IF(R9&gt;99,199,R9)</f>
        <v>0</v>
      </c>
      <c r="BS9">
        <f t="shared" ref="BS9:BS19" si="10">IF(S9="",0,S9)</f>
        <v>83</v>
      </c>
      <c r="BT9">
        <f t="shared" ref="BT9:BT19" si="11">BP9+BR9</f>
        <v>0</v>
      </c>
      <c r="BU9">
        <f t="shared" ref="BU9:BU19" si="12">IF(W9&gt;99,199,W9)</f>
        <v>0</v>
      </c>
      <c r="BV9">
        <f t="shared" ref="BV9:BV19" si="13">IF(X9="",0,X9)</f>
        <v>78</v>
      </c>
      <c r="BW9">
        <f t="shared" ref="BW9:BW19" si="14">IF(Z9&gt;99,199,Z9)</f>
        <v>0</v>
      </c>
      <c r="BX9">
        <f t="shared" ref="BX9:BX19" si="15">IF(AA9="",0,AA9)</f>
        <v>78</v>
      </c>
      <c r="BY9">
        <f t="shared" ref="BY9:BY19" si="16">BU9+BW9</f>
        <v>0</v>
      </c>
      <c r="BZ9">
        <f t="shared" ref="BZ9:BZ19" si="17">IF(AE9&gt;99,199,AE9)</f>
        <v>0</v>
      </c>
      <c r="CA9">
        <f t="shared" ref="CA9:CA19" si="18">IF(AF9="",0,AF9)</f>
        <v>0</v>
      </c>
      <c r="CB9">
        <f t="shared" ref="CB9:CB19" si="19">IF(AH9&gt;99,199,AH9)</f>
        <v>0</v>
      </c>
      <c r="CC9">
        <f t="shared" ref="CC9:CC19" si="20">IF(AI9="",0,AI9)</f>
        <v>0</v>
      </c>
      <c r="CD9">
        <f t="shared" ref="CD9:CD19" si="21">BZ9+CB9</f>
        <v>0</v>
      </c>
      <c r="CE9">
        <f t="shared" ref="CE9:CE19" si="22">IF(AM9&gt;99,199,AM9)</f>
        <v>0</v>
      </c>
      <c r="CF9">
        <f t="shared" ref="CF9:CF19" si="23">IF(AN9="",0,AN9)</f>
        <v>0</v>
      </c>
      <c r="CG9">
        <f t="shared" ref="CG9:CG19" si="24">IF(AP9&gt;99,199,AP9)</f>
        <v>0</v>
      </c>
      <c r="CH9">
        <f t="shared" ref="CH9:CH19" si="25">IF(AQ9="",0,AQ9)</f>
        <v>0</v>
      </c>
      <c r="CI9">
        <f t="shared" ref="CI9:CI19" si="26">CE9+CG9</f>
        <v>0</v>
      </c>
      <c r="CJ9">
        <f t="shared" ref="CJ9:CJ19" si="27">IF(AU9&gt;99,199,AU9)</f>
        <v>0</v>
      </c>
      <c r="CK9">
        <f t="shared" ref="CK9:CK19" si="28">IF(AV9="",0,AV9)</f>
        <v>0</v>
      </c>
      <c r="CL9">
        <f t="shared" ref="CL9:CL19" si="29">IF(AX9&gt;99,199,AX9)</f>
        <v>0</v>
      </c>
      <c r="CM9">
        <f t="shared" ref="CM9:CM19" si="30">IF(AY9="",0,AY9)</f>
        <v>0</v>
      </c>
      <c r="CN9">
        <f t="shared" ref="CN9:CN19" si="31">CJ9+CL9</f>
        <v>0</v>
      </c>
    </row>
    <row r="10" spans="1:92" x14ac:dyDescent="0.2">
      <c r="A10" s="1">
        <v>2</v>
      </c>
      <c r="B10" s="1" t="s">
        <v>182</v>
      </c>
      <c r="C10" s="1" t="s">
        <v>337</v>
      </c>
      <c r="D10" s="1" t="s">
        <v>183</v>
      </c>
      <c r="E10" s="1" t="s">
        <v>338</v>
      </c>
      <c r="F10" s="1" t="s">
        <v>169</v>
      </c>
      <c r="G10" s="62">
        <v>0</v>
      </c>
      <c r="H10" s="67">
        <v>79</v>
      </c>
      <c r="I10" s="67">
        <v>7.5</v>
      </c>
      <c r="J10" s="87">
        <v>0</v>
      </c>
      <c r="K10" s="68">
        <v>79</v>
      </c>
      <c r="L10" s="68">
        <v>7.5</v>
      </c>
      <c r="M10" s="62">
        <v>3</v>
      </c>
      <c r="N10" s="62">
        <v>3</v>
      </c>
      <c r="O10" s="63" t="s">
        <v>234</v>
      </c>
      <c r="V10" s="63">
        <v>90</v>
      </c>
      <c r="W10" s="62">
        <v>0</v>
      </c>
      <c r="X10" s="68">
        <v>75.5</v>
      </c>
      <c r="Y10" s="68">
        <v>7.5</v>
      </c>
      <c r="Z10" s="62">
        <v>0</v>
      </c>
      <c r="AA10" s="68">
        <v>76</v>
      </c>
      <c r="AB10" s="68">
        <v>7.5</v>
      </c>
      <c r="AC10" s="62">
        <v>2</v>
      </c>
      <c r="AD10" s="62">
        <v>2</v>
      </c>
      <c r="BC10">
        <f t="shared" si="0"/>
        <v>95</v>
      </c>
      <c r="BD10" s="24">
        <f>IF($O$4&gt;0,(LARGE(($N10,$V10,$AD10,$AL10,$AT10,$BB10),1)),"0")</f>
        <v>90</v>
      </c>
      <c r="BE10" s="24">
        <f t="shared" si="1"/>
        <v>5</v>
      </c>
      <c r="BF10" s="1">
        <v>2</v>
      </c>
      <c r="BK10">
        <f t="shared" si="2"/>
        <v>0</v>
      </c>
      <c r="BL10">
        <f t="shared" si="3"/>
        <v>79</v>
      </c>
      <c r="BM10">
        <f t="shared" si="4"/>
        <v>0</v>
      </c>
      <c r="BN10">
        <f t="shared" si="5"/>
        <v>79</v>
      </c>
      <c r="BO10">
        <f t="shared" si="6"/>
        <v>0</v>
      </c>
      <c r="BP10">
        <f t="shared" si="7"/>
        <v>199</v>
      </c>
      <c r="BQ10">
        <f t="shared" si="8"/>
        <v>0</v>
      </c>
      <c r="BR10">
        <f t="shared" si="9"/>
        <v>0</v>
      </c>
      <c r="BS10">
        <f t="shared" si="10"/>
        <v>0</v>
      </c>
      <c r="BT10">
        <f t="shared" si="11"/>
        <v>199</v>
      </c>
      <c r="BU10">
        <f t="shared" si="12"/>
        <v>0</v>
      </c>
      <c r="BV10">
        <f t="shared" si="13"/>
        <v>75.5</v>
      </c>
      <c r="BW10">
        <f t="shared" si="14"/>
        <v>0</v>
      </c>
      <c r="BX10">
        <f t="shared" si="15"/>
        <v>76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179</v>
      </c>
      <c r="C11" s="1" t="s">
        <v>336</v>
      </c>
      <c r="D11" s="1" t="s">
        <v>180</v>
      </c>
      <c r="E11" s="1" t="s">
        <v>335</v>
      </c>
      <c r="F11" s="1" t="s">
        <v>181</v>
      </c>
      <c r="G11" s="62">
        <v>0</v>
      </c>
      <c r="H11" s="67">
        <v>79.5</v>
      </c>
      <c r="I11" s="67">
        <v>7.5</v>
      </c>
      <c r="J11" s="87">
        <v>0</v>
      </c>
      <c r="K11" s="68">
        <v>79.5</v>
      </c>
      <c r="L11" s="68">
        <v>7.5</v>
      </c>
      <c r="M11" s="62">
        <v>2</v>
      </c>
      <c r="N11" s="62">
        <v>2</v>
      </c>
      <c r="O11" s="63">
        <v>0</v>
      </c>
      <c r="P11" s="70">
        <v>71</v>
      </c>
      <c r="Q11" s="70">
        <v>7</v>
      </c>
      <c r="R11" s="63">
        <v>0</v>
      </c>
      <c r="S11" s="70">
        <v>71</v>
      </c>
      <c r="T11" s="70">
        <v>7</v>
      </c>
      <c r="U11" s="63">
        <v>4</v>
      </c>
      <c r="V11" s="63">
        <v>4</v>
      </c>
      <c r="W11" s="62">
        <v>5</v>
      </c>
      <c r="X11" s="68">
        <v>72.5</v>
      </c>
      <c r="Y11" s="68">
        <v>7</v>
      </c>
      <c r="AC11" s="62">
        <v>5</v>
      </c>
      <c r="AD11" s="62">
        <v>5</v>
      </c>
      <c r="BC11">
        <f t="shared" si="0"/>
        <v>11</v>
      </c>
      <c r="BD11" s="24">
        <f>IF($O$4&gt;0,(LARGE(($N11,$V11,$AD11,$AL11,$AT11,$BB11),1)),"0")</f>
        <v>5</v>
      </c>
      <c r="BE11" s="24">
        <f t="shared" si="1"/>
        <v>6</v>
      </c>
      <c r="BF11" s="1">
        <v>3</v>
      </c>
      <c r="BK11">
        <f t="shared" si="2"/>
        <v>0</v>
      </c>
      <c r="BL11">
        <f t="shared" si="3"/>
        <v>79.5</v>
      </c>
      <c r="BM11">
        <f t="shared" si="4"/>
        <v>0</v>
      </c>
      <c r="BN11">
        <f t="shared" si="5"/>
        <v>79.5</v>
      </c>
      <c r="BO11">
        <f t="shared" si="6"/>
        <v>0</v>
      </c>
      <c r="BP11">
        <f t="shared" si="7"/>
        <v>0</v>
      </c>
      <c r="BQ11">
        <f t="shared" si="8"/>
        <v>71</v>
      </c>
      <c r="BR11">
        <f t="shared" si="9"/>
        <v>0</v>
      </c>
      <c r="BS11">
        <f t="shared" si="10"/>
        <v>71</v>
      </c>
      <c r="BT11">
        <f t="shared" si="11"/>
        <v>0</v>
      </c>
      <c r="BU11">
        <f t="shared" si="12"/>
        <v>5</v>
      </c>
      <c r="BV11">
        <f t="shared" si="13"/>
        <v>72.5</v>
      </c>
      <c r="BW11">
        <f t="shared" si="14"/>
        <v>0</v>
      </c>
      <c r="BX11">
        <f t="shared" si="15"/>
        <v>0</v>
      </c>
      <c r="BY11">
        <f t="shared" si="16"/>
        <v>5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167</v>
      </c>
      <c r="C12" s="1" t="s">
        <v>343</v>
      </c>
      <c r="D12" s="1" t="s">
        <v>168</v>
      </c>
      <c r="E12" s="1" t="s">
        <v>338</v>
      </c>
      <c r="F12" s="1" t="s">
        <v>169</v>
      </c>
      <c r="G12" s="62">
        <v>0</v>
      </c>
      <c r="H12" s="67">
        <v>63</v>
      </c>
      <c r="I12" s="67">
        <v>6</v>
      </c>
      <c r="J12" s="87" t="s">
        <v>190</v>
      </c>
      <c r="M12" s="62">
        <v>8</v>
      </c>
      <c r="N12" s="62">
        <v>8</v>
      </c>
      <c r="O12" s="63">
        <v>0</v>
      </c>
      <c r="P12" s="70">
        <v>69</v>
      </c>
      <c r="Q12" s="70">
        <v>7</v>
      </c>
      <c r="R12" s="63">
        <v>0</v>
      </c>
      <c r="S12" s="70">
        <v>69</v>
      </c>
      <c r="T12" s="70">
        <v>7</v>
      </c>
      <c r="U12" s="63">
        <v>5</v>
      </c>
      <c r="V12" s="63">
        <v>5</v>
      </c>
      <c r="W12" s="62">
        <v>0</v>
      </c>
      <c r="X12" s="68">
        <v>68.5</v>
      </c>
      <c r="Y12" s="68">
        <v>7</v>
      </c>
      <c r="Z12" s="62">
        <v>0</v>
      </c>
      <c r="AA12" s="68">
        <v>68.5</v>
      </c>
      <c r="AB12" s="68">
        <v>7</v>
      </c>
      <c r="AC12" s="62">
        <v>4</v>
      </c>
      <c r="AD12" s="62">
        <v>4</v>
      </c>
      <c r="BC12">
        <f t="shared" si="0"/>
        <v>17</v>
      </c>
      <c r="BD12" s="24">
        <f>IF($O$4&gt;0,(LARGE(($N12,$V12,$AD12,$AL12,$AT12,$BB12),1)),"0")</f>
        <v>8</v>
      </c>
      <c r="BE12" s="24">
        <f t="shared" si="1"/>
        <v>9</v>
      </c>
      <c r="BG12" s="1">
        <v>1</v>
      </c>
      <c r="BK12">
        <f t="shared" si="2"/>
        <v>0</v>
      </c>
      <c r="BL12">
        <f t="shared" si="3"/>
        <v>63</v>
      </c>
      <c r="BM12">
        <f t="shared" si="4"/>
        <v>199</v>
      </c>
      <c r="BN12">
        <f t="shared" si="5"/>
        <v>0</v>
      </c>
      <c r="BO12">
        <f t="shared" si="6"/>
        <v>199</v>
      </c>
      <c r="BP12">
        <f t="shared" si="7"/>
        <v>0</v>
      </c>
      <c r="BQ12">
        <f t="shared" si="8"/>
        <v>69</v>
      </c>
      <c r="BR12">
        <f t="shared" si="9"/>
        <v>0</v>
      </c>
      <c r="BS12">
        <f t="shared" si="10"/>
        <v>69</v>
      </c>
      <c r="BT12">
        <f t="shared" si="11"/>
        <v>0</v>
      </c>
      <c r="BU12">
        <f t="shared" si="12"/>
        <v>0</v>
      </c>
      <c r="BV12">
        <f t="shared" si="13"/>
        <v>68.5</v>
      </c>
      <c r="BW12">
        <f t="shared" si="14"/>
        <v>0</v>
      </c>
      <c r="BX12">
        <f t="shared" si="15"/>
        <v>68.5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170</v>
      </c>
      <c r="C13" s="1" t="s">
        <v>342</v>
      </c>
      <c r="D13" s="1" t="s">
        <v>171</v>
      </c>
      <c r="E13" s="1" t="s">
        <v>338</v>
      </c>
      <c r="F13" s="1" t="s">
        <v>169</v>
      </c>
      <c r="G13" s="62">
        <v>0</v>
      </c>
      <c r="H13" s="67">
        <v>63</v>
      </c>
      <c r="I13" s="67">
        <v>6</v>
      </c>
      <c r="J13" s="87">
        <v>0</v>
      </c>
      <c r="K13" s="68">
        <v>63</v>
      </c>
      <c r="L13" s="68">
        <v>6</v>
      </c>
      <c r="M13" s="62">
        <v>7</v>
      </c>
      <c r="N13" s="62">
        <v>7</v>
      </c>
      <c r="O13" s="63" t="s">
        <v>233</v>
      </c>
      <c r="V13" s="63">
        <v>90</v>
      </c>
      <c r="AD13" s="62">
        <v>99</v>
      </c>
      <c r="BC13">
        <f t="shared" si="0"/>
        <v>196</v>
      </c>
      <c r="BD13" s="24">
        <f>IF($O$4&gt;0,(LARGE(($N13,$V13,$AD13,$AL13,$AT13,$BB13),1)),"0")</f>
        <v>99</v>
      </c>
      <c r="BE13" s="24">
        <f t="shared" si="1"/>
        <v>97</v>
      </c>
      <c r="BK13">
        <f t="shared" si="2"/>
        <v>0</v>
      </c>
      <c r="BL13">
        <f t="shared" si="3"/>
        <v>63</v>
      </c>
      <c r="BM13">
        <f t="shared" si="4"/>
        <v>0</v>
      </c>
      <c r="BN13">
        <f t="shared" si="5"/>
        <v>63</v>
      </c>
      <c r="BO13">
        <f t="shared" si="6"/>
        <v>0</v>
      </c>
      <c r="BP13">
        <f t="shared" si="7"/>
        <v>199</v>
      </c>
      <c r="BQ13">
        <f t="shared" si="8"/>
        <v>0</v>
      </c>
      <c r="BR13">
        <f t="shared" si="9"/>
        <v>0</v>
      </c>
      <c r="BS13">
        <f t="shared" si="10"/>
        <v>0</v>
      </c>
      <c r="BT13">
        <f t="shared" si="11"/>
        <v>199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460</v>
      </c>
      <c r="C14" s="1" t="s">
        <v>459</v>
      </c>
      <c r="D14" s="1" t="s">
        <v>461</v>
      </c>
      <c r="E14" s="1" t="s">
        <v>335</v>
      </c>
      <c r="F14" s="1" t="s">
        <v>414</v>
      </c>
      <c r="N14" s="62">
        <v>99</v>
      </c>
      <c r="V14" s="63">
        <v>99</v>
      </c>
      <c r="W14" s="62">
        <v>5</v>
      </c>
      <c r="X14" s="68">
        <v>65.5</v>
      </c>
      <c r="Y14" s="68">
        <v>6.5</v>
      </c>
      <c r="AC14" s="62">
        <v>6</v>
      </c>
      <c r="AD14" s="62">
        <v>6</v>
      </c>
      <c r="BC14">
        <f t="shared" si="0"/>
        <v>204</v>
      </c>
      <c r="BD14" s="24">
        <f>IF($O$4&gt;0,(LARGE(($N14,$V14,$AD14,$AL14,$AT14,$BB14),1)),"0")</f>
        <v>99</v>
      </c>
      <c r="BE14" s="24">
        <f t="shared" si="1"/>
        <v>105</v>
      </c>
      <c r="BK14">
        <f t="shared" si="2"/>
        <v>0</v>
      </c>
      <c r="BL14">
        <f t="shared" si="3"/>
        <v>0</v>
      </c>
      <c r="BM14">
        <f t="shared" si="4"/>
        <v>0</v>
      </c>
      <c r="BN14">
        <f t="shared" si="5"/>
        <v>0</v>
      </c>
      <c r="BO14">
        <f t="shared" si="6"/>
        <v>0</v>
      </c>
      <c r="BP14">
        <f t="shared" si="7"/>
        <v>0</v>
      </c>
      <c r="BQ14">
        <f t="shared" si="8"/>
        <v>0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5</v>
      </c>
      <c r="BV14">
        <f t="shared" si="13"/>
        <v>65.5</v>
      </c>
      <c r="BW14">
        <f t="shared" si="14"/>
        <v>0</v>
      </c>
      <c r="BX14">
        <f t="shared" si="15"/>
        <v>0</v>
      </c>
      <c r="BY14">
        <f t="shared" si="16"/>
        <v>5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412</v>
      </c>
      <c r="C15" s="1" t="s">
        <v>441</v>
      </c>
      <c r="D15" s="1" t="s">
        <v>413</v>
      </c>
      <c r="E15" s="1" t="s">
        <v>335</v>
      </c>
      <c r="F15" s="1" t="s">
        <v>414</v>
      </c>
      <c r="N15" s="62">
        <v>99</v>
      </c>
      <c r="O15" s="63">
        <v>14</v>
      </c>
      <c r="P15" s="70">
        <v>70.5</v>
      </c>
      <c r="Q15" s="70">
        <v>7</v>
      </c>
      <c r="U15" s="63">
        <v>7</v>
      </c>
      <c r="V15" s="63">
        <v>7</v>
      </c>
      <c r="AD15" s="62">
        <v>99</v>
      </c>
      <c r="BC15">
        <f t="shared" si="0"/>
        <v>205</v>
      </c>
      <c r="BD15" s="24">
        <f>IF($O$4&gt;0,(LARGE(($N15,$V15,$AD15,$AL15,$AT15,$BB15),1)),"0")</f>
        <v>99</v>
      </c>
      <c r="BE15" s="24">
        <f t="shared" si="1"/>
        <v>106</v>
      </c>
      <c r="BK15">
        <f t="shared" si="2"/>
        <v>0</v>
      </c>
      <c r="BL15">
        <f t="shared" si="3"/>
        <v>0</v>
      </c>
      <c r="BM15">
        <f t="shared" si="4"/>
        <v>0</v>
      </c>
      <c r="BN15">
        <f t="shared" si="5"/>
        <v>0</v>
      </c>
      <c r="BO15">
        <f t="shared" si="6"/>
        <v>0</v>
      </c>
      <c r="BP15">
        <f t="shared" si="7"/>
        <v>14</v>
      </c>
      <c r="BQ15">
        <f t="shared" si="8"/>
        <v>70.5</v>
      </c>
      <c r="BR15">
        <f t="shared" si="9"/>
        <v>0</v>
      </c>
      <c r="BS15">
        <f t="shared" si="10"/>
        <v>0</v>
      </c>
      <c r="BT15">
        <f t="shared" si="11"/>
        <v>14</v>
      </c>
      <c r="BU15">
        <f t="shared" si="12"/>
        <v>0</v>
      </c>
      <c r="BV15">
        <f t="shared" si="13"/>
        <v>0</v>
      </c>
      <c r="BW15">
        <f t="shared" si="14"/>
        <v>0</v>
      </c>
      <c r="BX15">
        <f t="shared" si="15"/>
        <v>0</v>
      </c>
      <c r="BY15">
        <f t="shared" si="16"/>
        <v>0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184</v>
      </c>
      <c r="C16" s="1" t="s">
        <v>339</v>
      </c>
      <c r="D16" s="1" t="s">
        <v>183</v>
      </c>
      <c r="E16" s="1" t="s">
        <v>338</v>
      </c>
      <c r="F16" s="1" t="s">
        <v>169</v>
      </c>
      <c r="G16" s="62">
        <v>0</v>
      </c>
      <c r="H16" s="67">
        <v>77.5</v>
      </c>
      <c r="I16" s="67">
        <v>7.5</v>
      </c>
      <c r="J16" s="87">
        <v>0</v>
      </c>
      <c r="K16" s="68">
        <v>77.5</v>
      </c>
      <c r="L16" s="68">
        <v>7.5</v>
      </c>
      <c r="M16" s="62">
        <v>4</v>
      </c>
      <c r="N16" s="62">
        <v>99</v>
      </c>
      <c r="V16" s="63">
        <v>99</v>
      </c>
      <c r="W16" s="62">
        <v>0</v>
      </c>
      <c r="X16" s="68">
        <v>75.5</v>
      </c>
      <c r="Y16" s="68">
        <v>7.5</v>
      </c>
      <c r="Z16" s="62">
        <v>0</v>
      </c>
      <c r="AA16" s="68">
        <v>75.5</v>
      </c>
      <c r="AB16" s="68">
        <v>7.5</v>
      </c>
      <c r="AC16" s="62">
        <v>3</v>
      </c>
      <c r="AD16" s="62">
        <v>99</v>
      </c>
      <c r="BC16">
        <f t="shared" si="0"/>
        <v>297</v>
      </c>
      <c r="BD16" s="24">
        <f>IF($O$4&gt;0,(LARGE(($N16,$V16,$AD16,$AL16,$AT16,$BB16),1)),"0")</f>
        <v>99</v>
      </c>
      <c r="BE16" s="24">
        <f t="shared" si="1"/>
        <v>198</v>
      </c>
      <c r="BI16" s="100" t="s">
        <v>455</v>
      </c>
      <c r="BK16">
        <f t="shared" si="2"/>
        <v>0</v>
      </c>
      <c r="BL16">
        <f t="shared" si="3"/>
        <v>77.5</v>
      </c>
      <c r="BM16">
        <f t="shared" si="4"/>
        <v>0</v>
      </c>
      <c r="BN16">
        <f t="shared" si="5"/>
        <v>77.5</v>
      </c>
      <c r="BO16">
        <f t="shared" si="6"/>
        <v>0</v>
      </c>
      <c r="BP16">
        <f t="shared" si="7"/>
        <v>0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  <c r="BU16">
        <f t="shared" si="12"/>
        <v>0</v>
      </c>
      <c r="BV16">
        <f t="shared" si="13"/>
        <v>75.5</v>
      </c>
      <c r="BW16">
        <f t="shared" si="14"/>
        <v>0</v>
      </c>
      <c r="BX16">
        <f t="shared" si="15"/>
        <v>75.5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8</v>
      </c>
      <c r="B17" s="1" t="s">
        <v>185</v>
      </c>
      <c r="C17" s="1" t="s">
        <v>340</v>
      </c>
      <c r="D17" s="1" t="s">
        <v>186</v>
      </c>
      <c r="E17" s="1" t="s">
        <v>335</v>
      </c>
      <c r="F17" s="1" t="s">
        <v>169</v>
      </c>
      <c r="G17" s="62">
        <v>0</v>
      </c>
      <c r="H17" s="67">
        <v>75</v>
      </c>
      <c r="I17" s="67">
        <v>7.5</v>
      </c>
      <c r="J17" s="87">
        <v>0</v>
      </c>
      <c r="K17" s="68">
        <v>75</v>
      </c>
      <c r="L17" s="68">
        <v>7.5</v>
      </c>
      <c r="M17" s="62">
        <v>5</v>
      </c>
      <c r="N17" s="62">
        <v>99</v>
      </c>
      <c r="O17" s="63">
        <v>5</v>
      </c>
      <c r="P17" s="70">
        <v>72.5</v>
      </c>
      <c r="Q17" s="70">
        <v>7</v>
      </c>
      <c r="U17" s="63">
        <v>6</v>
      </c>
      <c r="V17" s="63">
        <v>99</v>
      </c>
      <c r="W17" s="62">
        <v>12</v>
      </c>
      <c r="X17" s="68">
        <v>70</v>
      </c>
      <c r="Y17" s="68">
        <v>6.5</v>
      </c>
      <c r="AC17" s="62">
        <v>7</v>
      </c>
      <c r="AD17" s="62">
        <v>99</v>
      </c>
      <c r="BC17">
        <f t="shared" si="0"/>
        <v>297</v>
      </c>
      <c r="BD17" s="24">
        <f>IF($O$4&gt;0,(LARGE(($N17,$V17,$AD17,$AL17,$AT17,$BB17),1)),"0")</f>
        <v>99</v>
      </c>
      <c r="BE17" s="24">
        <f t="shared" si="1"/>
        <v>198</v>
      </c>
      <c r="BI17" s="100" t="s">
        <v>455</v>
      </c>
      <c r="BK17">
        <f t="shared" si="2"/>
        <v>0</v>
      </c>
      <c r="BL17">
        <f t="shared" si="3"/>
        <v>75</v>
      </c>
      <c r="BM17">
        <f t="shared" si="4"/>
        <v>0</v>
      </c>
      <c r="BN17">
        <f t="shared" si="5"/>
        <v>75</v>
      </c>
      <c r="BO17">
        <f t="shared" si="6"/>
        <v>0</v>
      </c>
      <c r="BP17">
        <f t="shared" si="7"/>
        <v>5</v>
      </c>
      <c r="BQ17">
        <f t="shared" si="8"/>
        <v>72.5</v>
      </c>
      <c r="BR17">
        <f t="shared" si="9"/>
        <v>0</v>
      </c>
      <c r="BS17">
        <f t="shared" si="10"/>
        <v>0</v>
      </c>
      <c r="BT17">
        <f t="shared" si="11"/>
        <v>5</v>
      </c>
      <c r="BU17">
        <f t="shared" si="12"/>
        <v>12</v>
      </c>
      <c r="BV17">
        <f t="shared" si="13"/>
        <v>70</v>
      </c>
      <c r="BW17">
        <f t="shared" si="14"/>
        <v>0</v>
      </c>
      <c r="BX17">
        <f t="shared" si="15"/>
        <v>0</v>
      </c>
      <c r="BY17">
        <f t="shared" si="16"/>
        <v>12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8</v>
      </c>
      <c r="B18" s="1" t="s">
        <v>187</v>
      </c>
      <c r="C18" s="1" t="s">
        <v>341</v>
      </c>
      <c r="D18" s="1" t="s">
        <v>188</v>
      </c>
      <c r="E18" s="1" t="s">
        <v>335</v>
      </c>
      <c r="F18" s="1" t="s">
        <v>189</v>
      </c>
      <c r="G18" s="62">
        <v>0</v>
      </c>
      <c r="H18" s="67">
        <v>71</v>
      </c>
      <c r="I18" s="67">
        <v>7</v>
      </c>
      <c r="J18" s="87">
        <v>0</v>
      </c>
      <c r="K18" s="68">
        <v>71</v>
      </c>
      <c r="L18" s="68">
        <v>7</v>
      </c>
      <c r="M18" s="62">
        <v>6</v>
      </c>
      <c r="N18" s="62">
        <v>99</v>
      </c>
      <c r="O18" s="63">
        <v>0</v>
      </c>
      <c r="P18" s="70">
        <v>73</v>
      </c>
      <c r="Q18" s="70">
        <v>7</v>
      </c>
      <c r="R18" s="63">
        <v>0</v>
      </c>
      <c r="S18" s="70">
        <v>75.5</v>
      </c>
      <c r="T18" s="70">
        <v>7.5</v>
      </c>
      <c r="U18" s="63">
        <v>2</v>
      </c>
      <c r="V18" s="63">
        <v>99</v>
      </c>
      <c r="W18" s="62">
        <v>13</v>
      </c>
      <c r="X18" s="68">
        <v>65.5</v>
      </c>
      <c r="Y18" s="68">
        <v>6.5</v>
      </c>
      <c r="AC18" s="62">
        <v>8</v>
      </c>
      <c r="AD18" s="62">
        <v>99</v>
      </c>
      <c r="BC18">
        <f t="shared" si="0"/>
        <v>297</v>
      </c>
      <c r="BD18" s="24">
        <f>IF($O$4&gt;0,(LARGE(($N18,$V18,$AD18,$AL18,$AT18,$BB18),1)),"0")</f>
        <v>99</v>
      </c>
      <c r="BE18" s="24">
        <f t="shared" si="1"/>
        <v>198</v>
      </c>
      <c r="BI18" s="100" t="s">
        <v>455</v>
      </c>
      <c r="BK18">
        <f t="shared" si="2"/>
        <v>0</v>
      </c>
      <c r="BL18">
        <f t="shared" si="3"/>
        <v>71</v>
      </c>
      <c r="BM18">
        <f t="shared" si="4"/>
        <v>0</v>
      </c>
      <c r="BN18">
        <f t="shared" si="5"/>
        <v>71</v>
      </c>
      <c r="BO18">
        <f t="shared" si="6"/>
        <v>0</v>
      </c>
      <c r="BP18">
        <f t="shared" si="7"/>
        <v>0</v>
      </c>
      <c r="BQ18">
        <f t="shared" si="8"/>
        <v>73</v>
      </c>
      <c r="BR18">
        <f t="shared" si="9"/>
        <v>0</v>
      </c>
      <c r="BS18">
        <f t="shared" si="10"/>
        <v>75.5</v>
      </c>
      <c r="BT18">
        <f t="shared" si="11"/>
        <v>0</v>
      </c>
      <c r="BU18">
        <f t="shared" si="12"/>
        <v>13</v>
      </c>
      <c r="BV18">
        <f t="shared" si="13"/>
        <v>65.5</v>
      </c>
      <c r="BW18">
        <f t="shared" si="14"/>
        <v>0</v>
      </c>
      <c r="BX18">
        <f t="shared" si="15"/>
        <v>0</v>
      </c>
      <c r="BY18">
        <f t="shared" si="16"/>
        <v>13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8</v>
      </c>
      <c r="B19" s="1" t="s">
        <v>191</v>
      </c>
      <c r="C19" s="1" t="s">
        <v>344</v>
      </c>
      <c r="D19" s="1" t="s">
        <v>192</v>
      </c>
      <c r="E19" s="1" t="s">
        <v>335</v>
      </c>
      <c r="F19" s="1" t="s">
        <v>174</v>
      </c>
      <c r="G19" s="62">
        <v>7</v>
      </c>
      <c r="H19" s="67">
        <v>70</v>
      </c>
      <c r="I19" s="67">
        <v>7</v>
      </c>
      <c r="M19" s="62">
        <v>9</v>
      </c>
      <c r="N19" s="62">
        <v>99</v>
      </c>
      <c r="O19" s="63">
        <v>0</v>
      </c>
      <c r="P19" s="70">
        <v>70</v>
      </c>
      <c r="Q19" s="70">
        <v>7</v>
      </c>
      <c r="R19" s="63">
        <v>0</v>
      </c>
      <c r="S19" s="70">
        <v>73</v>
      </c>
      <c r="T19" s="70">
        <v>7.5</v>
      </c>
      <c r="U19" s="63">
        <v>3</v>
      </c>
      <c r="V19" s="63">
        <v>99</v>
      </c>
      <c r="W19" s="62" t="s">
        <v>234</v>
      </c>
      <c r="AD19" s="62">
        <v>99</v>
      </c>
      <c r="BC19">
        <f t="shared" si="0"/>
        <v>297</v>
      </c>
      <c r="BD19" s="24">
        <f>IF($O$4&gt;0,(LARGE(($N19,$V19,$AD19,$AL19,$AT19,$BB19),1)),"0")</f>
        <v>99</v>
      </c>
      <c r="BE19" s="24">
        <f t="shared" si="1"/>
        <v>198</v>
      </c>
      <c r="BI19" s="100" t="s">
        <v>455</v>
      </c>
      <c r="BK19">
        <f t="shared" si="2"/>
        <v>7</v>
      </c>
      <c r="BL19">
        <f t="shared" si="3"/>
        <v>70</v>
      </c>
      <c r="BM19">
        <f t="shared" si="4"/>
        <v>0</v>
      </c>
      <c r="BN19">
        <f t="shared" si="5"/>
        <v>0</v>
      </c>
      <c r="BO19">
        <f t="shared" si="6"/>
        <v>7</v>
      </c>
      <c r="BP19">
        <f t="shared" si="7"/>
        <v>0</v>
      </c>
      <c r="BQ19">
        <f t="shared" si="8"/>
        <v>70</v>
      </c>
      <c r="BR19">
        <f t="shared" si="9"/>
        <v>0</v>
      </c>
      <c r="BS19">
        <f t="shared" si="10"/>
        <v>73</v>
      </c>
      <c r="BT19">
        <f t="shared" si="11"/>
        <v>0</v>
      </c>
      <c r="BU19">
        <f t="shared" si="12"/>
        <v>199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199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</sheetData>
  <sortState xmlns:xlrd2="http://schemas.microsoft.com/office/spreadsheetml/2017/richdata2" ref="A9:XFD20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type="whole" allowBlank="1" showInputMessage="1" showErrorMessage="1" sqref="BG3" xr:uid="{00000000-0002-0000-0400-000000000000}">
      <formula1>1</formula1>
      <formula2>4</formula2>
    </dataValidation>
    <dataValidation type="whole" allowBlank="1" showInputMessage="1" showErrorMessage="1" sqref="BG4" xr:uid="{00000000-0002-0000-0400-000001000000}">
      <formula1>1</formula1>
      <formula2>2</formula2>
    </dataValidation>
    <dataValidation type="whole" operator="lessThan" allowBlank="1" showInputMessage="1" showErrorMessage="1" sqref="BG5" xr:uid="{00000000-0002-0000-0400-000002000000}">
      <formula1>9</formula1>
    </dataValidation>
    <dataValidation type="whole" operator="lessThan" allowBlank="1" showInputMessage="1" showErrorMessage="1" sqref="BG6" xr:uid="{00000000-0002-0000-0400-000003000000}">
      <formula1>340</formula1>
    </dataValidation>
    <dataValidation type="list" allowBlank="1" showInputMessage="1" showErrorMessage="1" sqref="BH1:BH2 BH9:BH65246" xr:uid="{00000000-0002-0000-0400-000004000000}">
      <formula1>"ja,nee"</formula1>
    </dataValidation>
    <dataValidation type="decimal" allowBlank="1" showInputMessage="1" showErrorMessage="1" sqref="H1:H2 K1:K2 P1:P2 S1:S2 X1:X2 AA1:AA2 AI1:AI2 AF1:AF2 AN1:AN2 AQ1:AQ2 AY1:AY2 AV1:AV2 AV9:AV65246 AY9:AY65246 AN9:AN65246 AQ9:AQ65246 AF9:AF65246 K9:K65246 S9:S65246 P9:P65246 X9:X65246 AA9:AA65246 H9:H65246 AI9:AI65246" xr:uid="{00000000-0002-0000-0400-000005000000}">
      <formula1>0</formula1>
      <formula2>100</formula2>
    </dataValidation>
    <dataValidation type="decimal" allowBlank="1" showInputMessage="1" showErrorMessage="1" sqref="L1:L2 I1:I2 T1:T2 Q1:Q2 AG1:AG2 AB1:AB2 Y1:Y2 AJ1:AJ2 AR1:AR2 AO1:AO2 AW1:AW2 AZ1:AZ2 AZ9:AZ65246 AW9:AW65246 AR9:AR65246 AO9:AO65246 AJ9:AJ65246 Q9:Q65246 AG9:AG65246 AB9:AB65246 I9:I65246 T9:T65246 Y9:Y65246 L9:L65246" xr:uid="{00000000-0002-0000-0400-000006000000}">
      <formula1>0</formula1>
      <formula2>10</formula2>
    </dataValidation>
    <dataValidation operator="lessThan" allowBlank="1" showInputMessage="1" showErrorMessage="1" sqref="O1:O2 AE1:AE2 AU1:AU2 AU9:AU65246 AE9:AE65246 O9:O65246" xr:uid="{00000000-0002-0000-0400-000007000000}"/>
  </dataValidations>
  <printOptions headings="1" gridLines="1"/>
  <pageMargins left="0" right="0" top="0.39370078740157483" bottom="0.39370078740157483" header="0.51181102362204722" footer="0.51181102362204722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2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0" r:id="rId18" name="Button 32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2" r:id="rId19" name="Button 3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3" r:id="rId20" name="Button 35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4" r:id="rId21" name="Button 36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5" r:id="rId22" name="Button 37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7" r:id="rId23" name="Button 3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4DA6-657D-443E-A441-95CC92C052FB}">
  <sheetPr codeName="Blad12">
    <pageSetUpPr fitToPage="1"/>
  </sheetPr>
  <dimension ref="A1:CN14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A9" sqref="A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4.5703125" style="67" customWidth="1"/>
    <col min="9" max="9" width="4.140625" style="67" customWidth="1"/>
    <col min="10" max="10" width="3.7109375" style="87" customWidth="1"/>
    <col min="11" max="11" width="4.5703125" style="68" customWidth="1"/>
    <col min="12" max="12" width="4.140625" style="68" customWidth="1"/>
    <col min="13" max="14" width="3" style="62" customWidth="1"/>
    <col min="15" max="15" width="3.7109375" style="63" customWidth="1"/>
    <col min="16" max="16" width="4.5703125" style="70" customWidth="1"/>
    <col min="17" max="17" width="4.140625" style="70" customWidth="1"/>
    <col min="18" max="18" width="3.7109375" style="63" customWidth="1"/>
    <col min="19" max="19" width="4.5703125" style="70" customWidth="1"/>
    <col min="20" max="20" width="4.140625" style="70" customWidth="1"/>
    <col min="21" max="22" width="3" style="63" customWidth="1"/>
    <col min="23" max="23" width="3.7109375" style="62" customWidth="1"/>
    <col min="24" max="24" width="4.5703125" style="68" customWidth="1"/>
    <col min="25" max="25" width="4.140625" style="68" customWidth="1"/>
    <col min="26" max="26" width="3.7109375" style="62" customWidth="1"/>
    <col min="27" max="27" width="4.5703125" style="68" customWidth="1"/>
    <col min="28" max="28" width="4.140625" style="68" customWidth="1"/>
    <col min="29" max="30" width="3" style="62" customWidth="1"/>
    <col min="31" max="31" width="3.7109375" style="63" hidden="1" customWidth="1"/>
    <col min="32" max="32" width="4.5703125" style="70" hidden="1" customWidth="1"/>
    <col min="33" max="33" width="4.140625" style="70" hidden="1" customWidth="1"/>
    <col min="34" max="34" width="3.7109375" style="63" hidden="1" customWidth="1"/>
    <col min="35" max="35" width="4.5703125" style="70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4.5703125" style="68" hidden="1" customWidth="1"/>
    <col min="41" max="41" width="4.140625" style="68" hidden="1" customWidth="1"/>
    <col min="42" max="42" width="3.7109375" style="62" hidden="1" customWidth="1"/>
    <col min="43" max="43" width="4.5703125" style="68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4.5703125" style="70" hidden="1" customWidth="1"/>
    <col min="49" max="49" width="4.140625" style="70" hidden="1" customWidth="1"/>
    <col min="50" max="50" width="3.7109375" style="63" hidden="1" customWidth="1"/>
    <col min="51" max="51" width="4.5703125" style="70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6.2851562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65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IF(H2="",0,H2)</f>
        <v>0</v>
      </c>
      <c r="BM2">
        <f>IF(J2&gt;99,199,J2)</f>
        <v>0</v>
      </c>
      <c r="BN2">
        <f>IF(K2="",0,K2)</f>
        <v>0</v>
      </c>
      <c r="BO2">
        <f>BK2+BM2</f>
        <v>0</v>
      </c>
      <c r="BP2">
        <f>IF(O2&gt;99,199,O2)</f>
        <v>0</v>
      </c>
      <c r="BQ2">
        <f>IF(P2="",0,P2)</f>
        <v>0</v>
      </c>
      <c r="BR2">
        <f>IF(R2&gt;99,199,R2)</f>
        <v>0</v>
      </c>
      <c r="BS2">
        <f>IF(S2="",0,S2)</f>
        <v>0</v>
      </c>
      <c r="BT2">
        <f>BP2+BR2</f>
        <v>0</v>
      </c>
      <c r="BU2">
        <f>IF(W2&gt;99,199,W2)</f>
        <v>0</v>
      </c>
      <c r="BV2">
        <f>IF(X2="",0,X2)</f>
        <v>0</v>
      </c>
      <c r="BW2">
        <f>IF(Z2&gt;99,199,Z2)</f>
        <v>0</v>
      </c>
      <c r="BX2">
        <f>IF(AA2="",0,AA2)</f>
        <v>0</v>
      </c>
      <c r="BY2">
        <f>BU2+BW2</f>
        <v>0</v>
      </c>
      <c r="BZ2">
        <f>IF(AE2&gt;99,199,AE2)</f>
        <v>0</v>
      </c>
      <c r="CA2">
        <f>IF(AF2="",0,AF2)</f>
        <v>0</v>
      </c>
      <c r="CB2">
        <f>IF(AH2&gt;99,199,AH2)</f>
        <v>0</v>
      </c>
      <c r="CC2">
        <f>IF(AI2="",0,AI2)</f>
        <v>0</v>
      </c>
      <c r="CD2">
        <f>BZ2+CB2</f>
        <v>0</v>
      </c>
      <c r="CE2">
        <f>IF(AM2&gt;99,199,AM2)</f>
        <v>0</v>
      </c>
      <c r="CF2">
        <f>IF(AN2="",0,AN2)</f>
        <v>0</v>
      </c>
      <c r="CG2">
        <f>IF(AP2&gt;99,199,AP2)</f>
        <v>0</v>
      </c>
      <c r="CH2">
        <f>IF(AQ2="",0,AQ2)</f>
        <v>0</v>
      </c>
      <c r="CI2">
        <f>CE2+CG2</f>
        <v>0</v>
      </c>
      <c r="CJ2">
        <f>IF(AU2&gt;99,199,AU2)</f>
        <v>0</v>
      </c>
      <c r="CK2">
        <f>IF(AV2="",0,AV2)</f>
        <v>0</v>
      </c>
      <c r="CL2">
        <f>IF(AX2&gt;99,199,AX2)</f>
        <v>0</v>
      </c>
      <c r="CM2">
        <f>IF(AY2="",0,AY2)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3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136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118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2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24">
        <f>Instellingen!C43</f>
        <v>0</v>
      </c>
      <c r="AF7" s="125"/>
      <c r="AG7" s="125"/>
      <c r="AH7" s="125"/>
      <c r="AI7" s="125"/>
      <c r="AJ7" s="125"/>
      <c r="AK7" s="125"/>
      <c r="AL7" s="126"/>
      <c r="AM7" s="124" t="str">
        <f>Instellingen!C44</f>
        <v xml:space="preserve"> </v>
      </c>
      <c r="AN7" s="127"/>
      <c r="AO7" s="127"/>
      <c r="AP7" s="127"/>
      <c r="AQ7" s="127"/>
      <c r="AR7" s="127"/>
      <c r="AS7" s="127"/>
      <c r="AT7" s="128"/>
      <c r="AU7" s="124" t="str">
        <f>Instellingen!C45</f>
        <v xml:space="preserve"> </v>
      </c>
      <c r="AV7" s="127"/>
      <c r="AW7" s="127"/>
      <c r="AX7" s="127"/>
      <c r="AY7" s="127"/>
      <c r="AZ7" s="127"/>
      <c r="BA7" s="127"/>
      <c r="BB7" s="128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66" t="s">
        <v>74</v>
      </c>
      <c r="I8" s="66" t="s">
        <v>75</v>
      </c>
      <c r="J8" s="86" t="s">
        <v>76</v>
      </c>
      <c r="K8" s="69" t="s">
        <v>77</v>
      </c>
      <c r="L8" s="69" t="s">
        <v>78</v>
      </c>
      <c r="M8" s="2" t="s">
        <v>4</v>
      </c>
      <c r="N8" s="2" t="s">
        <v>15</v>
      </c>
      <c r="O8" s="89" t="s">
        <v>73</v>
      </c>
      <c r="P8" s="78" t="s">
        <v>74</v>
      </c>
      <c r="Q8" s="78" t="s">
        <v>75</v>
      </c>
      <c r="R8" s="71" t="s">
        <v>76</v>
      </c>
      <c r="S8" s="78" t="s">
        <v>77</v>
      </c>
      <c r="T8" s="78" t="s">
        <v>78</v>
      </c>
      <c r="U8" s="2" t="s">
        <v>4</v>
      </c>
      <c r="V8" s="2" t="s">
        <v>15</v>
      </c>
      <c r="W8" s="89" t="s">
        <v>73</v>
      </c>
      <c r="X8" s="78" t="s">
        <v>74</v>
      </c>
      <c r="Y8" s="78" t="s">
        <v>75</v>
      </c>
      <c r="Z8" s="71" t="s">
        <v>76</v>
      </c>
      <c r="AA8" s="78" t="s">
        <v>77</v>
      </c>
      <c r="AB8" s="78" t="s">
        <v>78</v>
      </c>
      <c r="AC8" s="2" t="s">
        <v>4</v>
      </c>
      <c r="AD8" s="2" t="s">
        <v>15</v>
      </c>
      <c r="AE8" s="89" t="s">
        <v>73</v>
      </c>
      <c r="AF8" s="78" t="s">
        <v>74</v>
      </c>
      <c r="AG8" s="78" t="s">
        <v>75</v>
      </c>
      <c r="AH8" s="71" t="s">
        <v>76</v>
      </c>
      <c r="AI8" s="78" t="s">
        <v>77</v>
      </c>
      <c r="AJ8" s="78" t="s">
        <v>78</v>
      </c>
      <c r="AK8" s="2" t="s">
        <v>4</v>
      </c>
      <c r="AL8" s="2" t="s">
        <v>15</v>
      </c>
      <c r="AM8" s="89" t="s">
        <v>73</v>
      </c>
      <c r="AN8" s="78" t="s">
        <v>74</v>
      </c>
      <c r="AO8" s="78" t="s">
        <v>75</v>
      </c>
      <c r="AP8" s="71" t="s">
        <v>76</v>
      </c>
      <c r="AQ8" s="78" t="s">
        <v>77</v>
      </c>
      <c r="AR8" s="78" t="s">
        <v>78</v>
      </c>
      <c r="AS8" s="2" t="s">
        <v>4</v>
      </c>
      <c r="AT8" s="2" t="s">
        <v>15</v>
      </c>
      <c r="AU8" s="89" t="s">
        <v>73</v>
      </c>
      <c r="AV8" s="78" t="s">
        <v>74</v>
      </c>
      <c r="AW8" s="78" t="s">
        <v>75</v>
      </c>
      <c r="AX8" s="71" t="s">
        <v>76</v>
      </c>
      <c r="AY8" s="78" t="s">
        <v>77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3" t="s">
        <v>106</v>
      </c>
      <c r="CF8" s="73" t="s">
        <v>107</v>
      </c>
      <c r="CG8" s="73" t="s">
        <v>108</v>
      </c>
      <c r="CH8" s="73" t="s">
        <v>109</v>
      </c>
      <c r="CI8" s="73" t="s">
        <v>110</v>
      </c>
      <c r="CJ8" s="73" t="s">
        <v>111</v>
      </c>
      <c r="CK8" s="73" t="s">
        <v>112</v>
      </c>
      <c r="CL8" s="73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185</v>
      </c>
      <c r="C9" s="1" t="s">
        <v>340</v>
      </c>
      <c r="D9" s="1" t="s">
        <v>186</v>
      </c>
      <c r="E9" s="1" t="s">
        <v>345</v>
      </c>
      <c r="F9" s="1" t="s">
        <v>169</v>
      </c>
      <c r="G9" s="62">
        <v>0</v>
      </c>
      <c r="H9" s="67">
        <v>71</v>
      </c>
      <c r="I9" s="67">
        <v>7</v>
      </c>
      <c r="J9" s="87">
        <v>0</v>
      </c>
      <c r="K9" s="68">
        <v>73</v>
      </c>
      <c r="L9" s="68">
        <v>7</v>
      </c>
      <c r="M9" s="62">
        <v>1</v>
      </c>
      <c r="N9" s="62">
        <v>1</v>
      </c>
      <c r="O9" s="63">
        <v>15</v>
      </c>
      <c r="P9" s="70">
        <v>76</v>
      </c>
      <c r="Q9" s="70">
        <v>7.5</v>
      </c>
      <c r="U9" s="63">
        <v>2</v>
      </c>
      <c r="V9" s="63">
        <v>2</v>
      </c>
      <c r="W9" s="62">
        <v>0</v>
      </c>
      <c r="X9" s="68">
        <v>70</v>
      </c>
      <c r="Y9" s="68">
        <v>7</v>
      </c>
      <c r="Z9" s="62">
        <v>0</v>
      </c>
      <c r="AA9" s="68">
        <v>70</v>
      </c>
      <c r="AB9" s="68">
        <v>7</v>
      </c>
      <c r="AC9" s="62">
        <v>1</v>
      </c>
      <c r="AD9" s="62">
        <v>1</v>
      </c>
      <c r="BC9">
        <f t="shared" ref="BC9:BC14" si="0">N9+V9+AD9+AL9+AT9+BB9</f>
        <v>4</v>
      </c>
      <c r="BD9" s="24">
        <f>IF($O$4&gt;0,(LARGE(($N9,$V9,$AD9,$AL9,$AT9,$BB9),1)),"0")</f>
        <v>2</v>
      </c>
      <c r="BE9" s="24">
        <f t="shared" ref="BE9:BE14" si="1">BC9-BD9</f>
        <v>2</v>
      </c>
      <c r="BF9" s="1">
        <v>1</v>
      </c>
      <c r="BI9" s="100" t="s">
        <v>462</v>
      </c>
      <c r="BK9">
        <f t="shared" ref="BK9:BK14" si="2">IF(G9&gt;99,199,G9)</f>
        <v>0</v>
      </c>
      <c r="BL9">
        <f t="shared" ref="BL9:BL14" si="3">IF(H9="",0,H9)</f>
        <v>71</v>
      </c>
      <c r="BM9">
        <f t="shared" ref="BM9:BM14" si="4">IF(J9&gt;99,199,J9)</f>
        <v>0</v>
      </c>
      <c r="BN9">
        <f t="shared" ref="BN9:BN14" si="5">IF(K9="",0,K9)</f>
        <v>73</v>
      </c>
      <c r="BO9">
        <f t="shared" ref="BO9:BO14" si="6">BK9+BM9</f>
        <v>0</v>
      </c>
      <c r="BP9">
        <f t="shared" ref="BP9:BP14" si="7">IF(O9&gt;99,199,O9)</f>
        <v>15</v>
      </c>
      <c r="BQ9">
        <f t="shared" ref="BQ9:BQ14" si="8">IF(P9="",0,P9)</f>
        <v>76</v>
      </c>
      <c r="BR9">
        <f t="shared" ref="BR9:BR14" si="9">IF(R9&gt;99,199,R9)</f>
        <v>0</v>
      </c>
      <c r="BS9">
        <f t="shared" ref="BS9:BS14" si="10">IF(S9="",0,S9)</f>
        <v>0</v>
      </c>
      <c r="BT9">
        <f t="shared" ref="BT9:BT14" si="11">BP9+BR9</f>
        <v>15</v>
      </c>
      <c r="BU9">
        <f t="shared" ref="BU9:BU14" si="12">IF(W9&gt;99,199,W9)</f>
        <v>0</v>
      </c>
      <c r="BV9">
        <f t="shared" ref="BV9:BV14" si="13">IF(X9="",0,X9)</f>
        <v>70</v>
      </c>
      <c r="BW9">
        <f t="shared" ref="BW9:BW14" si="14">IF(Z9&gt;99,199,Z9)</f>
        <v>0</v>
      </c>
      <c r="BX9">
        <f t="shared" ref="BX9:BX14" si="15">IF(AA9="",0,AA9)</f>
        <v>70</v>
      </c>
      <c r="BY9">
        <f t="shared" ref="BY9:BY14" si="16">BU9+BW9</f>
        <v>0</v>
      </c>
      <c r="BZ9">
        <f t="shared" ref="BZ9:BZ14" si="17">IF(AE9&gt;99,199,AE9)</f>
        <v>0</v>
      </c>
      <c r="CA9">
        <f t="shared" ref="CA9:CA14" si="18">IF(AF9="",0,AF9)</f>
        <v>0</v>
      </c>
      <c r="CB9">
        <f t="shared" ref="CB9:CB14" si="19">IF(AH9&gt;99,199,AH9)</f>
        <v>0</v>
      </c>
      <c r="CC9">
        <f t="shared" ref="CC9:CC14" si="20">IF(AI9="",0,AI9)</f>
        <v>0</v>
      </c>
      <c r="CD9">
        <f t="shared" ref="CD9:CD14" si="21">BZ9+CB9</f>
        <v>0</v>
      </c>
      <c r="CE9">
        <f t="shared" ref="CE9:CE14" si="22">IF(AM9&gt;99,199,AM9)</f>
        <v>0</v>
      </c>
      <c r="CF9">
        <f t="shared" ref="CF9:CF14" si="23">IF(AN9="",0,AN9)</f>
        <v>0</v>
      </c>
      <c r="CG9">
        <f t="shared" ref="CG9:CG14" si="24">IF(AP9&gt;99,199,AP9)</f>
        <v>0</v>
      </c>
      <c r="CH9">
        <f t="shared" ref="CH9:CH14" si="25">IF(AQ9="",0,AQ9)</f>
        <v>0</v>
      </c>
      <c r="CI9">
        <f t="shared" ref="CI9:CI14" si="26">CE9+CG9</f>
        <v>0</v>
      </c>
      <c r="CJ9">
        <f t="shared" ref="CJ9:CJ14" si="27">IF(AU9&gt;99,199,AU9)</f>
        <v>0</v>
      </c>
      <c r="CK9">
        <f t="shared" ref="CK9:CK14" si="28">IF(AV9="",0,AV9)</f>
        <v>0</v>
      </c>
      <c r="CL9">
        <f t="shared" ref="CL9:CL14" si="29">IF(AX9&gt;99,199,AX9)</f>
        <v>0</v>
      </c>
      <c r="CM9">
        <f t="shared" ref="CM9:CM14" si="30">IF(AY9="",0,AY9)</f>
        <v>0</v>
      </c>
      <c r="CN9">
        <f t="shared" ref="CN9:CN14" si="31">CJ9+CL9</f>
        <v>0</v>
      </c>
    </row>
    <row r="10" spans="1:92" x14ac:dyDescent="0.2">
      <c r="A10" s="1">
        <v>2</v>
      </c>
      <c r="B10" s="1" t="s">
        <v>187</v>
      </c>
      <c r="C10" s="1" t="s">
        <v>341</v>
      </c>
      <c r="D10" s="1" t="s">
        <v>188</v>
      </c>
      <c r="E10" s="1" t="s">
        <v>345</v>
      </c>
      <c r="F10" s="1" t="s">
        <v>189</v>
      </c>
      <c r="G10" s="62">
        <v>0</v>
      </c>
      <c r="H10" s="67">
        <v>66</v>
      </c>
      <c r="I10" s="67">
        <v>6.5</v>
      </c>
      <c r="J10" s="87">
        <v>0</v>
      </c>
      <c r="K10" s="68">
        <v>66</v>
      </c>
      <c r="L10" s="68">
        <v>6.5</v>
      </c>
      <c r="M10" s="62">
        <v>3</v>
      </c>
      <c r="N10" s="62">
        <v>3</v>
      </c>
      <c r="O10" s="63">
        <v>4</v>
      </c>
      <c r="P10" s="70">
        <v>70.5</v>
      </c>
      <c r="Q10" s="70">
        <v>7</v>
      </c>
      <c r="U10" s="63">
        <v>1</v>
      </c>
      <c r="V10" s="63">
        <v>1</v>
      </c>
      <c r="W10" s="62">
        <v>0</v>
      </c>
      <c r="X10" s="68">
        <v>67.5</v>
      </c>
      <c r="Y10" s="68">
        <v>6.5</v>
      </c>
      <c r="Z10" s="62">
        <v>4</v>
      </c>
      <c r="AA10" s="68">
        <v>67.5</v>
      </c>
      <c r="AB10" s="68">
        <v>6.5</v>
      </c>
      <c r="AC10" s="62">
        <v>2</v>
      </c>
      <c r="AD10" s="62">
        <v>2</v>
      </c>
      <c r="BC10">
        <f t="shared" si="0"/>
        <v>6</v>
      </c>
      <c r="BD10" s="24">
        <f>IF($O$4&gt;0,(LARGE(($N10,$V10,$AD10,$AL10,$AT10,$BB10),1)),"0")</f>
        <v>3</v>
      </c>
      <c r="BE10" s="24">
        <f t="shared" si="1"/>
        <v>3</v>
      </c>
      <c r="BF10" s="1">
        <v>2</v>
      </c>
      <c r="BK10">
        <f t="shared" si="2"/>
        <v>0</v>
      </c>
      <c r="BL10">
        <f t="shared" si="3"/>
        <v>66</v>
      </c>
      <c r="BM10">
        <f t="shared" si="4"/>
        <v>0</v>
      </c>
      <c r="BN10">
        <f t="shared" si="5"/>
        <v>66</v>
      </c>
      <c r="BO10">
        <f t="shared" si="6"/>
        <v>0</v>
      </c>
      <c r="BP10">
        <f t="shared" si="7"/>
        <v>4</v>
      </c>
      <c r="BQ10">
        <f t="shared" si="8"/>
        <v>70.5</v>
      </c>
      <c r="BR10">
        <f t="shared" si="9"/>
        <v>0</v>
      </c>
      <c r="BS10">
        <f t="shared" si="10"/>
        <v>0</v>
      </c>
      <c r="BT10">
        <f t="shared" si="11"/>
        <v>4</v>
      </c>
      <c r="BU10">
        <f t="shared" si="12"/>
        <v>0</v>
      </c>
      <c r="BV10">
        <f t="shared" si="13"/>
        <v>67.5</v>
      </c>
      <c r="BW10">
        <f t="shared" si="14"/>
        <v>4</v>
      </c>
      <c r="BX10">
        <f t="shared" si="15"/>
        <v>67.5</v>
      </c>
      <c r="BY10">
        <f t="shared" si="16"/>
        <v>4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193</v>
      </c>
      <c r="C11" s="1" t="s">
        <v>346</v>
      </c>
      <c r="D11" s="1" t="s">
        <v>194</v>
      </c>
      <c r="E11" s="1" t="s">
        <v>347</v>
      </c>
      <c r="F11" s="1" t="s">
        <v>195</v>
      </c>
      <c r="G11" s="62">
        <v>0</v>
      </c>
      <c r="H11" s="67">
        <v>70</v>
      </c>
      <c r="I11" s="67">
        <v>7</v>
      </c>
      <c r="J11" s="87">
        <v>0</v>
      </c>
      <c r="K11" s="68">
        <v>70</v>
      </c>
      <c r="L11" s="68">
        <v>7</v>
      </c>
      <c r="M11" s="62">
        <v>2</v>
      </c>
      <c r="N11" s="62">
        <v>2</v>
      </c>
      <c r="O11" s="63" t="s">
        <v>415</v>
      </c>
      <c r="V11" s="63">
        <v>90</v>
      </c>
      <c r="AD11" s="62">
        <v>99</v>
      </c>
      <c r="BC11">
        <f t="shared" si="0"/>
        <v>191</v>
      </c>
      <c r="BD11" s="24">
        <f>IF($O$4&gt;0,(LARGE(($N11,$V11,$AD11,$AL11,$AT11,$BB11),1)),"0")</f>
        <v>99</v>
      </c>
      <c r="BE11" s="24">
        <f t="shared" si="1"/>
        <v>92</v>
      </c>
      <c r="BF11" s="1">
        <v>3</v>
      </c>
      <c r="BI11" s="100"/>
      <c r="BK11">
        <f t="shared" si="2"/>
        <v>0</v>
      </c>
      <c r="BL11">
        <f t="shared" si="3"/>
        <v>70</v>
      </c>
      <c r="BM11">
        <f t="shared" si="4"/>
        <v>0</v>
      </c>
      <c r="BN11">
        <f t="shared" si="5"/>
        <v>70</v>
      </c>
      <c r="BO11">
        <f t="shared" si="6"/>
        <v>0</v>
      </c>
      <c r="BP11">
        <f t="shared" si="7"/>
        <v>199</v>
      </c>
      <c r="BQ11">
        <f t="shared" si="8"/>
        <v>0</v>
      </c>
      <c r="BR11">
        <f t="shared" si="9"/>
        <v>0</v>
      </c>
      <c r="BS11">
        <f t="shared" si="10"/>
        <v>0</v>
      </c>
      <c r="BT11">
        <f t="shared" si="11"/>
        <v>199</v>
      </c>
      <c r="BU11">
        <f t="shared" si="12"/>
        <v>0</v>
      </c>
      <c r="BV11">
        <f t="shared" si="13"/>
        <v>0</v>
      </c>
      <c r="BW11">
        <f t="shared" si="14"/>
        <v>0</v>
      </c>
      <c r="BX11">
        <f t="shared" si="15"/>
        <v>0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191</v>
      </c>
      <c r="C12" s="1" t="s">
        <v>344</v>
      </c>
      <c r="D12" s="1" t="s">
        <v>192</v>
      </c>
      <c r="E12" s="1" t="s">
        <v>345</v>
      </c>
      <c r="F12" s="1" t="s">
        <v>174</v>
      </c>
      <c r="G12" s="62">
        <v>0</v>
      </c>
      <c r="H12" s="67">
        <v>72.5</v>
      </c>
      <c r="I12" s="67">
        <v>7</v>
      </c>
      <c r="J12" s="87">
        <v>1</v>
      </c>
      <c r="K12" s="68">
        <v>72.5</v>
      </c>
      <c r="L12" s="68">
        <v>7</v>
      </c>
      <c r="M12" s="62">
        <v>4</v>
      </c>
      <c r="N12" s="62">
        <v>4</v>
      </c>
      <c r="O12" s="63" t="s">
        <v>234</v>
      </c>
      <c r="V12" s="63">
        <v>90</v>
      </c>
      <c r="W12" s="103" t="s">
        <v>233</v>
      </c>
      <c r="AD12" s="62">
        <v>90</v>
      </c>
      <c r="BC12">
        <f t="shared" si="0"/>
        <v>184</v>
      </c>
      <c r="BD12" s="24">
        <f>IF($O$4&gt;0,(LARGE(($N12,$V12,$AD12,$AL12,$AT12,$BB12),1)),"0")</f>
        <v>90</v>
      </c>
      <c r="BE12" s="24">
        <f t="shared" si="1"/>
        <v>94</v>
      </c>
      <c r="BG12" s="1">
        <v>1</v>
      </c>
      <c r="BK12">
        <f t="shared" si="2"/>
        <v>0</v>
      </c>
      <c r="BL12">
        <f t="shared" si="3"/>
        <v>72.5</v>
      </c>
      <c r="BM12">
        <f t="shared" si="4"/>
        <v>1</v>
      </c>
      <c r="BN12">
        <f t="shared" si="5"/>
        <v>72.5</v>
      </c>
      <c r="BO12">
        <f t="shared" si="6"/>
        <v>1</v>
      </c>
      <c r="BP12">
        <f t="shared" si="7"/>
        <v>199</v>
      </c>
      <c r="BQ12">
        <f t="shared" si="8"/>
        <v>0</v>
      </c>
      <c r="BR12">
        <f t="shared" si="9"/>
        <v>0</v>
      </c>
      <c r="BS12">
        <f t="shared" si="10"/>
        <v>0</v>
      </c>
      <c r="BT12">
        <f t="shared" si="11"/>
        <v>199</v>
      </c>
      <c r="BU12">
        <f t="shared" si="12"/>
        <v>199</v>
      </c>
      <c r="BV12">
        <f t="shared" si="13"/>
        <v>0</v>
      </c>
      <c r="BW12">
        <f t="shared" si="14"/>
        <v>0</v>
      </c>
      <c r="BX12">
        <f t="shared" si="15"/>
        <v>0</v>
      </c>
      <c r="BY12">
        <f t="shared" si="16"/>
        <v>199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184</v>
      </c>
      <c r="C13" s="1" t="s">
        <v>339</v>
      </c>
      <c r="D13" s="1" t="s">
        <v>183</v>
      </c>
      <c r="E13" s="1" t="s">
        <v>347</v>
      </c>
      <c r="F13" s="1" t="s">
        <v>169</v>
      </c>
      <c r="N13" s="62">
        <v>99</v>
      </c>
      <c r="O13" s="63">
        <v>18</v>
      </c>
      <c r="P13" s="70">
        <v>77</v>
      </c>
      <c r="Q13" s="70">
        <v>7.5</v>
      </c>
      <c r="U13" s="63">
        <v>3</v>
      </c>
      <c r="V13" s="63">
        <v>3</v>
      </c>
      <c r="AD13" s="62">
        <v>99</v>
      </c>
      <c r="BC13">
        <f t="shared" si="0"/>
        <v>201</v>
      </c>
      <c r="BD13" s="24">
        <f>IF($O$4&gt;0,(LARGE(($N13,$V13,$AD13,$AL13,$AT13,$BB13),1)),"0")</f>
        <v>99</v>
      </c>
      <c r="BE13" s="24">
        <f t="shared" si="1"/>
        <v>102</v>
      </c>
      <c r="BK13">
        <f t="shared" si="2"/>
        <v>0</v>
      </c>
      <c r="BL13">
        <f t="shared" si="3"/>
        <v>0</v>
      </c>
      <c r="BM13">
        <f t="shared" si="4"/>
        <v>0</v>
      </c>
      <c r="BN13">
        <f t="shared" si="5"/>
        <v>0</v>
      </c>
      <c r="BO13">
        <f t="shared" si="6"/>
        <v>0</v>
      </c>
      <c r="BP13">
        <f t="shared" si="7"/>
        <v>18</v>
      </c>
      <c r="BQ13">
        <f t="shared" si="8"/>
        <v>77</v>
      </c>
      <c r="BR13">
        <f t="shared" si="9"/>
        <v>0</v>
      </c>
      <c r="BS13">
        <f t="shared" si="10"/>
        <v>0</v>
      </c>
      <c r="BT13">
        <f t="shared" si="11"/>
        <v>18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196</v>
      </c>
      <c r="C14" s="1" t="s">
        <v>348</v>
      </c>
      <c r="D14" s="1" t="s">
        <v>197</v>
      </c>
      <c r="E14" s="1" t="s">
        <v>345</v>
      </c>
      <c r="F14" s="1" t="s">
        <v>189</v>
      </c>
      <c r="G14" s="62">
        <v>4</v>
      </c>
      <c r="H14" s="67">
        <v>65</v>
      </c>
      <c r="I14" s="67">
        <v>6.5</v>
      </c>
      <c r="M14" s="62">
        <v>5</v>
      </c>
      <c r="N14" s="62">
        <v>5</v>
      </c>
      <c r="V14" s="63">
        <v>99</v>
      </c>
      <c r="AD14" s="62">
        <v>99</v>
      </c>
      <c r="BC14">
        <f t="shared" si="0"/>
        <v>203</v>
      </c>
      <c r="BD14" s="24">
        <f>IF($O$4&gt;0,(LARGE(($N14,$V14,$AD14,$AL14,$AT14,$BB14),1)),"0")</f>
        <v>99</v>
      </c>
      <c r="BE14" s="24">
        <f t="shared" si="1"/>
        <v>104</v>
      </c>
      <c r="BK14">
        <f t="shared" si="2"/>
        <v>4</v>
      </c>
      <c r="BL14">
        <f t="shared" si="3"/>
        <v>65</v>
      </c>
      <c r="BM14">
        <f t="shared" si="4"/>
        <v>0</v>
      </c>
      <c r="BN14">
        <f t="shared" si="5"/>
        <v>0</v>
      </c>
      <c r="BO14">
        <f t="shared" si="6"/>
        <v>4</v>
      </c>
      <c r="BP14">
        <f t="shared" si="7"/>
        <v>0</v>
      </c>
      <c r="BQ14">
        <f t="shared" si="8"/>
        <v>0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0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</sheetData>
  <sortState xmlns:xlrd2="http://schemas.microsoft.com/office/spreadsheetml/2017/richdata2" ref="A9:XFD15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236 AE9:AE65236 O9:O65236" xr:uid="{347B4652-1CFB-454C-95E8-C5A753E5544D}"/>
    <dataValidation type="decimal" allowBlank="1" showInputMessage="1" showErrorMessage="1" sqref="L1:L2 I1:I2 T1:T2 Q1:Q2 AG1:AG2 AB1:AB2 Y1:Y2 AJ1:AJ2 AR1:AR2 AO1:AO2 AW1:AW2 AZ1:AZ2 AZ9:AZ65236 AW9:AW65236 AR9:AR65236 AO9:AO65236 AJ9:AJ65236 Q9:Q65236 AG9:AG65236 AB9:AB65236 I9:I65236 T9:T65236 Y9:Y65236 L9:L65236" xr:uid="{D1577BF1-1A36-4DC1-9DC9-1D4D10AB546B}">
      <formula1>0</formula1>
      <formula2>10</formula2>
    </dataValidation>
    <dataValidation type="decimal" allowBlank="1" showInputMessage="1" showErrorMessage="1" sqref="H1:H2 K1:K2 P1:P2 S1:S2 X1:X2 AA1:AA2 AI1:AI2 AF1:AF2 AN1:AN2 AQ1:AQ2 AY1:AY2 AV1:AV2 AV9:AV65236 AY9:AY65236 AN9:AN65236 AQ9:AQ65236 AF9:AF65236 K9:K65236 S9:S65236 P9:P65236 X9:X65236 AA9:AA65236 H9:H65236 AI9:AI65236" xr:uid="{19D0ECC8-1437-43AF-A1F8-5F0AC897C260}">
      <formula1>0</formula1>
      <formula2>100</formula2>
    </dataValidation>
    <dataValidation type="list" allowBlank="1" showInputMessage="1" showErrorMessage="1" sqref="BH1:BH2 BH9:BH65236" xr:uid="{BC808390-3034-4209-BDA7-DF55C061609C}">
      <formula1>"ja,nee"</formula1>
    </dataValidation>
    <dataValidation type="whole" operator="lessThan" allowBlank="1" showInputMessage="1" showErrorMessage="1" sqref="BG6" xr:uid="{FF4E2230-62AE-400D-9FBA-D0FA272808E8}">
      <formula1>340</formula1>
    </dataValidation>
    <dataValidation type="whole" operator="lessThan" allowBlank="1" showInputMessage="1" showErrorMessage="1" sqref="BG5" xr:uid="{622EFC4E-ED0D-412F-8A88-96E33F6B909D}">
      <formula1>9</formula1>
    </dataValidation>
    <dataValidation type="whole" allowBlank="1" showInputMessage="1" showErrorMessage="1" sqref="BG4" xr:uid="{816C086E-C8BC-415A-B81D-C60BE9A34C54}">
      <formula1>1</formula1>
      <formula2>2</formula2>
    </dataValidation>
    <dataValidation type="whole" allowBlank="1" showInputMessage="1" showErrorMessage="1" sqref="BG3" xr:uid="{D76FEAB8-B826-4AC6-9616-70C81BCD749B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715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0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6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7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8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9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0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1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2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pageSetUpPr fitToPage="1"/>
  </sheetPr>
  <dimension ref="A1:CN11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D17" sqref="D17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1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129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118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1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274</v>
      </c>
      <c r="C9" s="1" t="s">
        <v>374</v>
      </c>
      <c r="D9" s="1" t="s">
        <v>275</v>
      </c>
      <c r="E9" s="1" t="s">
        <v>383</v>
      </c>
      <c r="F9" s="1" t="s">
        <v>169</v>
      </c>
      <c r="G9" s="62">
        <v>0</v>
      </c>
      <c r="H9" s="80">
        <v>66.55</v>
      </c>
      <c r="J9" s="87" t="s">
        <v>233</v>
      </c>
      <c r="M9" s="62">
        <v>2</v>
      </c>
      <c r="N9" s="62">
        <v>2</v>
      </c>
      <c r="O9" s="63">
        <v>0</v>
      </c>
      <c r="P9" s="82">
        <v>66.42</v>
      </c>
      <c r="R9" s="63">
        <v>0</v>
      </c>
      <c r="S9" s="82">
        <v>27.25</v>
      </c>
      <c r="U9" s="63">
        <v>1</v>
      </c>
      <c r="V9" s="63">
        <v>1</v>
      </c>
      <c r="W9" s="62">
        <v>0</v>
      </c>
      <c r="X9" s="81">
        <v>65.17</v>
      </c>
      <c r="Z9" s="62">
        <v>8</v>
      </c>
      <c r="AA9" s="81">
        <v>39.229999999999997</v>
      </c>
      <c r="AC9" s="62">
        <v>2</v>
      </c>
      <c r="AD9" s="62">
        <v>2</v>
      </c>
      <c r="BC9">
        <f>N9+V9+AD9+AL9+AT9+BB9</f>
        <v>5</v>
      </c>
      <c r="BD9" s="24">
        <f>IF($O$4&gt;0,(LARGE(($N9,$V9,$AD9,$AL9,$AT9,$BB9),1)),"0")</f>
        <v>2</v>
      </c>
      <c r="BE9" s="24">
        <f>BC9-BD9</f>
        <v>3</v>
      </c>
      <c r="BF9" s="1">
        <v>1</v>
      </c>
      <c r="BI9" s="100" t="s">
        <v>462</v>
      </c>
      <c r="BK9">
        <f>IF(G9&gt;99,199,G9)</f>
        <v>0</v>
      </c>
      <c r="BL9">
        <f>IF(H9&gt;99,0,H9)</f>
        <v>66.55</v>
      </c>
      <c r="BM9">
        <f>IF(J9&gt;99,199,J9)</f>
        <v>199</v>
      </c>
      <c r="BN9">
        <f>IF(K9&gt;99,0,K9)</f>
        <v>0</v>
      </c>
      <c r="BO9">
        <f>BK9+BM9</f>
        <v>199</v>
      </c>
      <c r="BP9">
        <f>IF(O9&gt;99,199,O9)</f>
        <v>0</v>
      </c>
      <c r="BQ9">
        <f>IF(P9&gt;99,0,P9)</f>
        <v>66.42</v>
      </c>
      <c r="BR9">
        <f>IF(R9&gt;99,199,R9)</f>
        <v>0</v>
      </c>
      <c r="BS9">
        <f>IF(S9&gt;99,0,S9)</f>
        <v>27.25</v>
      </c>
      <c r="BT9">
        <f>BP9+BR9</f>
        <v>0</v>
      </c>
      <c r="BU9">
        <f>IF(W9&gt;99,199,W9)</f>
        <v>0</v>
      </c>
      <c r="BV9">
        <f>IF(X9&gt;99,0,X9)</f>
        <v>65.17</v>
      </c>
      <c r="BW9">
        <f>IF(Z9&gt;99,199,Z9)</f>
        <v>8</v>
      </c>
      <c r="BX9">
        <f>IF(AA9&gt;99,0,AA9)</f>
        <v>39.229999999999997</v>
      </c>
      <c r="BY9">
        <f>BU9+BW9</f>
        <v>8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  <row r="10" spans="1:92" x14ac:dyDescent="0.2">
      <c r="A10" s="1">
        <v>2</v>
      </c>
      <c r="B10" s="1" t="s">
        <v>272</v>
      </c>
      <c r="C10" s="1" t="s">
        <v>356</v>
      </c>
      <c r="D10" s="1" t="s">
        <v>273</v>
      </c>
      <c r="E10" s="1" t="s">
        <v>383</v>
      </c>
      <c r="F10" s="1" t="s">
        <v>195</v>
      </c>
      <c r="G10" s="62">
        <v>0</v>
      </c>
      <c r="H10" s="80">
        <v>77.72</v>
      </c>
      <c r="J10" s="87">
        <v>0</v>
      </c>
      <c r="K10" s="81">
        <v>26.12</v>
      </c>
      <c r="M10" s="62">
        <v>1</v>
      </c>
      <c r="N10" s="62">
        <v>1</v>
      </c>
      <c r="O10" s="63" t="s">
        <v>233</v>
      </c>
      <c r="V10" s="63">
        <v>90</v>
      </c>
      <c r="W10" s="62">
        <v>12</v>
      </c>
      <c r="X10" s="81">
        <v>77.44</v>
      </c>
      <c r="AC10" s="62">
        <v>3</v>
      </c>
      <c r="AD10" s="62">
        <v>3</v>
      </c>
      <c r="BC10">
        <f>N10+V10+AD10+AL10+AT10+BB10</f>
        <v>94</v>
      </c>
      <c r="BD10" s="24">
        <f>IF($O$4&gt;0,(LARGE(($N10,$V10,$AD10,$AL10,$AT10,$BB10),1)),"0")</f>
        <v>90</v>
      </c>
      <c r="BE10" s="24">
        <f>BC10-BD10</f>
        <v>4</v>
      </c>
      <c r="BG10" s="1">
        <v>1</v>
      </c>
      <c r="BI10" s="100"/>
      <c r="BK10">
        <f>IF(G10&gt;99,199,G10)</f>
        <v>0</v>
      </c>
      <c r="BL10">
        <f>IF(H10&gt;99,0,H10)</f>
        <v>77.72</v>
      </c>
      <c r="BM10">
        <f>IF(J10&gt;99,199,J10)</f>
        <v>0</v>
      </c>
      <c r="BN10">
        <f>IF(K10&gt;99,0,K10)</f>
        <v>26.12</v>
      </c>
      <c r="BO10">
        <f>BK10+BM10</f>
        <v>0</v>
      </c>
      <c r="BP10">
        <f>IF(O10&gt;99,199,O10)</f>
        <v>199</v>
      </c>
      <c r="BQ10">
        <f>IF(P10&gt;99,0,P10)</f>
        <v>0</v>
      </c>
      <c r="BR10">
        <f>IF(R10&gt;99,199,R10)</f>
        <v>0</v>
      </c>
      <c r="BS10">
        <f>IF(S10&gt;99,0,S10)</f>
        <v>0</v>
      </c>
      <c r="BT10">
        <f>BP10+BR10</f>
        <v>199</v>
      </c>
      <c r="BU10">
        <f>IF(W10&gt;99,199,W10)</f>
        <v>12</v>
      </c>
      <c r="BV10">
        <f>IF(X10&gt;99,0,X10)</f>
        <v>77.44</v>
      </c>
      <c r="BW10">
        <f>IF(Z10&gt;99,199,Z10)</f>
        <v>0</v>
      </c>
      <c r="BX10">
        <f>IF(AA10&gt;99,0,AA10)</f>
        <v>0</v>
      </c>
      <c r="BY10">
        <f>BU10+BW10</f>
        <v>12</v>
      </c>
      <c r="BZ10">
        <f>IF(AE10&gt;99,199,AE10)</f>
        <v>0</v>
      </c>
      <c r="CA10">
        <f>IF(AF10&gt;99,0,AF10)</f>
        <v>0</v>
      </c>
      <c r="CB10">
        <f>IF(AH10&gt;99,199,AH10)</f>
        <v>0</v>
      </c>
      <c r="CC10">
        <f>IF(AI10&gt;99,0,AI10)</f>
        <v>0</v>
      </c>
      <c r="CD10">
        <f>BZ10+CB10</f>
        <v>0</v>
      </c>
      <c r="CE10">
        <f>IF(AM10&gt;99,199,AM10)</f>
        <v>0</v>
      </c>
      <c r="CF10">
        <f>IF(AN10&gt;99,0,AN10)</f>
        <v>0</v>
      </c>
      <c r="CG10">
        <f>IF(AP10&gt;99,199,AP10)</f>
        <v>0</v>
      </c>
      <c r="CH10">
        <f>IF(AQ10&gt;99,0,AQ10)</f>
        <v>0</v>
      </c>
      <c r="CI10">
        <f>CE10+CG10</f>
        <v>0</v>
      </c>
      <c r="CJ10">
        <f>IF(AU10&gt;99,199,AU10)</f>
        <v>0</v>
      </c>
      <c r="CK10">
        <f>IF(AV10&gt;99,0,AV10)</f>
        <v>0</v>
      </c>
      <c r="CL10">
        <f>IF(AX10&gt;99,199,AX10)</f>
        <v>0</v>
      </c>
      <c r="CM10">
        <f>IF(AY10&gt;99,0,AY10)</f>
        <v>0</v>
      </c>
      <c r="CN10">
        <f>CJ10+CL10</f>
        <v>0</v>
      </c>
    </row>
    <row r="11" spans="1:92" x14ac:dyDescent="0.2">
      <c r="A11" s="1">
        <v>3</v>
      </c>
      <c r="C11" s="1" t="s">
        <v>356</v>
      </c>
      <c r="D11" s="100" t="s">
        <v>463</v>
      </c>
      <c r="E11" s="1" t="s">
        <v>383</v>
      </c>
      <c r="F11" s="1" t="s">
        <v>195</v>
      </c>
      <c r="N11" s="62">
        <v>99</v>
      </c>
      <c r="V11" s="63">
        <v>99</v>
      </c>
      <c r="W11" s="62">
        <v>0</v>
      </c>
      <c r="X11" s="81">
        <v>62.17</v>
      </c>
      <c r="Z11" s="62">
        <v>0</v>
      </c>
      <c r="AA11" s="81">
        <v>32.049999999999997</v>
      </c>
      <c r="AC11" s="62">
        <v>1</v>
      </c>
      <c r="AD11" s="62">
        <v>1</v>
      </c>
      <c r="BC11">
        <f>N11+V11+AD11+AL11+AT11+BB11</f>
        <v>199</v>
      </c>
      <c r="BD11" s="24">
        <f>IF($O$4&gt;0,(LARGE(($N11,$V11,$AD11,$AL11,$AT11,$BB11),1)),"0")</f>
        <v>99</v>
      </c>
      <c r="BE11" s="24">
        <f>BC11-BD11</f>
        <v>100</v>
      </c>
      <c r="BK11">
        <f>IF(G11&gt;99,199,G11)</f>
        <v>0</v>
      </c>
      <c r="BL11">
        <f>IF(H11&gt;99,0,H11)</f>
        <v>0</v>
      </c>
      <c r="BM11">
        <f>IF(J11&gt;99,199,J11)</f>
        <v>0</v>
      </c>
      <c r="BN11">
        <f>IF(K11&gt;99,0,K11)</f>
        <v>0</v>
      </c>
      <c r="BO11">
        <f>BK11+BM11</f>
        <v>0</v>
      </c>
      <c r="BP11">
        <f>IF(O11&gt;99,199,O11)</f>
        <v>0</v>
      </c>
      <c r="BQ11">
        <f>IF(P11&gt;99,0,P11)</f>
        <v>0</v>
      </c>
      <c r="BR11">
        <f>IF(R11&gt;99,199,R11)</f>
        <v>0</v>
      </c>
      <c r="BS11">
        <f>IF(S11&gt;99,0,S11)</f>
        <v>0</v>
      </c>
      <c r="BT11">
        <f>BP11+BR11</f>
        <v>0</v>
      </c>
      <c r="BU11">
        <f>IF(W11&gt;99,199,W11)</f>
        <v>0</v>
      </c>
      <c r="BV11">
        <f>IF(X11&gt;99,0,X11)</f>
        <v>62.17</v>
      </c>
      <c r="BW11">
        <f>IF(Z11&gt;99,199,Z11)</f>
        <v>0</v>
      </c>
      <c r="BX11">
        <f>IF(AA11&gt;99,0,AA11)</f>
        <v>32.049999999999997</v>
      </c>
      <c r="BY11">
        <f>BU11+BW11</f>
        <v>0</v>
      </c>
      <c r="BZ11">
        <f>IF(AE11&gt;99,199,AE11)</f>
        <v>0</v>
      </c>
      <c r="CA11">
        <f>IF(AF11&gt;99,0,AF11)</f>
        <v>0</v>
      </c>
      <c r="CB11">
        <f>IF(AH11&gt;99,199,AH11)</f>
        <v>0</v>
      </c>
      <c r="CC11">
        <f>IF(AI11&gt;99,0,AI11)</f>
        <v>0</v>
      </c>
      <c r="CD11">
        <f>BZ11+CB11</f>
        <v>0</v>
      </c>
      <c r="CE11">
        <f>IF(AM11&gt;99,199,AM11)</f>
        <v>0</v>
      </c>
      <c r="CF11">
        <f>IF(AN11&gt;99,0,AN11)</f>
        <v>0</v>
      </c>
      <c r="CG11">
        <f>IF(AP11&gt;99,199,AP11)</f>
        <v>0</v>
      </c>
      <c r="CH11">
        <f>IF(AQ11&gt;99,0,AQ11)</f>
        <v>0</v>
      </c>
      <c r="CI11">
        <f>CE11+CG11</f>
        <v>0</v>
      </c>
      <c r="CJ11">
        <f>IF(AU11&gt;99,199,AU11)</f>
        <v>0</v>
      </c>
      <c r="CK11">
        <f>IF(AV11&gt;99,0,AV11)</f>
        <v>0</v>
      </c>
      <c r="CL11">
        <f>IF(AX11&gt;99,199,AX11)</f>
        <v>0</v>
      </c>
      <c r="CM11">
        <f>IF(AY11&gt;99,0,AY11)</f>
        <v>0</v>
      </c>
      <c r="CN11">
        <f>CJ11+CL11</f>
        <v>0</v>
      </c>
    </row>
  </sheetData>
  <sheetProtection sheet="1" objects="1" scenarios="1"/>
  <sortState xmlns:xlrd2="http://schemas.microsoft.com/office/spreadsheetml/2017/richdata2" ref="A9:XFD12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operator="lessThan" allowBlank="1" showInputMessage="1" showErrorMessage="1" sqref="O1:O2 AE1:AE2 AU1:AU2 AU9:AU65186 AE9:AE65186 O9:O65186" xr:uid="{00000000-0002-0000-0700-000000000000}"/>
    <dataValidation type="decimal" allowBlank="1" showInputMessage="1" showErrorMessage="1" sqref="L1:L2 I1:I2 T1:T2 Q1:Q2 AG1:AG2 AB1:AB2 Y1:Y2 AJ1:AJ2 AR1:AR2 AO1:AO2 AW1:AW2 AZ1:AZ2 AZ9:AZ65186 AW9:AW65186 AR9:AR65186 AO9:AO65186 AJ9:AJ65186 Q9:Q65186 AG9:AG65186 AB9:AB65186 I9:I65186 T9:T65186 Y9:Y65186 L9:L65186" xr:uid="{00000000-0002-0000-07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V9:AV65186 AY9:AY65186 AN9:AN65186 AQ9:AQ65186 AF9:AF65186 K9:K65186 S9:S65186 P9:P65186 X9:X65186 AA9:AA65186 H9:H65186 AI9:AI65186" xr:uid="{00000000-0002-0000-0700-000002000000}">
      <formula1>0</formula1>
      <formula2>999</formula2>
    </dataValidation>
    <dataValidation type="list" allowBlank="1" showInputMessage="1" showErrorMessage="1" sqref="BH1:BH2 BH9:BH65186" xr:uid="{00000000-0002-0000-0700-000003000000}">
      <formula1>"ja,nee"</formula1>
    </dataValidation>
    <dataValidation type="whole" operator="lessThan" allowBlank="1" showInputMessage="1" showErrorMessage="1" sqref="BG6" xr:uid="{00000000-0002-0000-0700-000004000000}">
      <formula1>340</formula1>
    </dataValidation>
    <dataValidation type="whole" operator="lessThan" allowBlank="1" showInputMessage="1" showErrorMessage="1" sqref="BG5" xr:uid="{00000000-0002-0000-0700-000005000000}">
      <formula1>9</formula1>
    </dataValidation>
    <dataValidation type="whole" allowBlank="1" showInputMessage="1" showErrorMessage="1" sqref="BG4" xr:uid="{00000000-0002-0000-0700-000006000000}">
      <formula1>1</formula1>
      <formula2>2</formula2>
    </dataValidation>
    <dataValidation type="whole" allowBlank="1" showInputMessage="1" showErrorMessage="1" sqref="BG3" xr:uid="{00000000-0002-0000-07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5" r:id="rId17" name="Button 7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6" r:id="rId18" name="Button 78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3" r:id="rId19" name="Button 13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4" r:id="rId20" name="Button 136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5" r:id="rId21" name="Button 137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6" r:id="rId22" name="Button 138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7" r:id="rId23" name="Button 139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5">
    <pageSetUpPr fitToPage="1"/>
  </sheetPr>
  <dimension ref="A1:CN27"/>
  <sheetViews>
    <sheetView workbookViewId="0">
      <pane xSplit="5" ySplit="8" topLeftCell="J9" activePane="bottomRight" state="frozen"/>
      <selection activeCell="C4" sqref="C4:E4"/>
      <selection pane="topRight" activeCell="C4" sqref="C4:E4"/>
      <selection pane="bottomLeft" activeCell="C4" sqref="C4:E4"/>
      <selection pane="bottomRight" activeCell="C27" sqref="C27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4.5703125" style="67" customWidth="1"/>
    <col min="9" max="9" width="4.140625" style="67" customWidth="1"/>
    <col min="10" max="10" width="3.7109375" style="87" customWidth="1"/>
    <col min="11" max="11" width="4.5703125" style="68" customWidth="1"/>
    <col min="12" max="12" width="4.140625" style="68" customWidth="1"/>
    <col min="13" max="14" width="3" style="62" customWidth="1"/>
    <col min="15" max="15" width="3.7109375" style="63" customWidth="1"/>
    <col min="16" max="16" width="4.5703125" style="70" customWidth="1"/>
    <col min="17" max="17" width="4.140625" style="70" customWidth="1"/>
    <col min="18" max="18" width="3.7109375" style="63" customWidth="1"/>
    <col min="19" max="19" width="4.5703125" style="70" customWidth="1"/>
    <col min="20" max="20" width="4.140625" style="70" customWidth="1"/>
    <col min="21" max="22" width="3" style="63" customWidth="1"/>
    <col min="23" max="23" width="3.7109375" style="62" customWidth="1"/>
    <col min="24" max="24" width="4.5703125" style="68" customWidth="1"/>
    <col min="25" max="25" width="4.140625" style="68" customWidth="1"/>
    <col min="26" max="26" width="3.7109375" style="62" customWidth="1"/>
    <col min="27" max="27" width="4.5703125" style="68" customWidth="1"/>
    <col min="28" max="28" width="4.140625" style="68" customWidth="1"/>
    <col min="29" max="30" width="3" style="62" customWidth="1"/>
    <col min="31" max="31" width="3.7109375" style="63" hidden="1" customWidth="1"/>
    <col min="32" max="32" width="4.5703125" style="70" hidden="1" customWidth="1"/>
    <col min="33" max="33" width="4.140625" style="70" hidden="1" customWidth="1"/>
    <col min="34" max="34" width="3.7109375" style="63" hidden="1" customWidth="1"/>
    <col min="35" max="35" width="4.5703125" style="70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4.5703125" style="68" hidden="1" customWidth="1"/>
    <col min="41" max="41" width="4.140625" style="68" hidden="1" customWidth="1"/>
    <col min="42" max="42" width="3.7109375" style="62" hidden="1" customWidth="1"/>
    <col min="43" max="43" width="4.5703125" style="68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4.5703125" style="70" hidden="1" customWidth="1"/>
    <col min="49" max="49" width="4.140625" style="70" hidden="1" customWidth="1"/>
    <col min="50" max="50" width="3.7109375" style="63" hidden="1" customWidth="1"/>
    <col min="51" max="51" width="4.5703125" style="70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6.2851562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65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IF(H2="",0,H2)</f>
        <v>0</v>
      </c>
      <c r="BM2">
        <f>IF(J2&gt;99,199,J2)</f>
        <v>0</v>
      </c>
      <c r="BN2">
        <f>IF(K2="",0,K2)</f>
        <v>0</v>
      </c>
      <c r="BO2">
        <f>BK2+BM2</f>
        <v>0</v>
      </c>
      <c r="BP2">
        <f>IF(O2&gt;99,199,O2)</f>
        <v>0</v>
      </c>
      <c r="BQ2">
        <f>IF(P2="",0,P2)</f>
        <v>0</v>
      </c>
      <c r="BR2">
        <f>IF(R2&gt;99,199,R2)</f>
        <v>0</v>
      </c>
      <c r="BS2">
        <f>IF(S2="",0,S2)</f>
        <v>0</v>
      </c>
      <c r="BT2">
        <f>BP2+BR2</f>
        <v>0</v>
      </c>
      <c r="BU2">
        <f>IF(W2&gt;99,199,W2)</f>
        <v>0</v>
      </c>
      <c r="BV2">
        <f>IF(X2="",0,X2)</f>
        <v>0</v>
      </c>
      <c r="BW2">
        <f>IF(Z2&gt;99,199,Z2)</f>
        <v>0</v>
      </c>
      <c r="BX2">
        <f>IF(AA2="",0,AA2)</f>
        <v>0</v>
      </c>
      <c r="BY2">
        <f>BU2+BW2</f>
        <v>0</v>
      </c>
      <c r="BZ2">
        <f>IF(AE2&gt;99,199,AE2)</f>
        <v>0</v>
      </c>
      <c r="CA2">
        <f>IF(AF2="",0,AF2)</f>
        <v>0</v>
      </c>
      <c r="CB2">
        <f>IF(AH2&gt;99,199,AH2)</f>
        <v>0</v>
      </c>
      <c r="CC2">
        <f>IF(AI2="",0,AI2)</f>
        <v>0</v>
      </c>
      <c r="CD2">
        <f>BZ2+CB2</f>
        <v>0</v>
      </c>
      <c r="CE2">
        <f>IF(AM2&gt;99,199,AM2)</f>
        <v>0</v>
      </c>
      <c r="CF2">
        <f>IF(AN2="",0,AN2)</f>
        <v>0</v>
      </c>
      <c r="CG2">
        <f>IF(AP2&gt;99,199,AP2)</f>
        <v>0</v>
      </c>
      <c r="CH2">
        <f>IF(AQ2="",0,AQ2)</f>
        <v>0</v>
      </c>
      <c r="CI2">
        <f>CE2+CG2</f>
        <v>0</v>
      </c>
      <c r="CJ2">
        <f>IF(AU2&gt;99,199,AU2)</f>
        <v>0</v>
      </c>
      <c r="CK2">
        <f>IF(AV2="",0,AV2)</f>
        <v>0</v>
      </c>
      <c r="CL2">
        <f>IF(AX2&gt;99,199,AX2)</f>
        <v>0</v>
      </c>
      <c r="CM2">
        <f>IF(AY2="",0,AY2)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8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129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119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2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24">
        <f>Instellingen!C43</f>
        <v>0</v>
      </c>
      <c r="AF7" s="125"/>
      <c r="AG7" s="125"/>
      <c r="AH7" s="125"/>
      <c r="AI7" s="125"/>
      <c r="AJ7" s="125"/>
      <c r="AK7" s="125"/>
      <c r="AL7" s="126"/>
      <c r="AM7" s="124" t="str">
        <f>Instellingen!C44</f>
        <v xml:space="preserve"> </v>
      </c>
      <c r="AN7" s="127"/>
      <c r="AO7" s="127"/>
      <c r="AP7" s="127"/>
      <c r="AQ7" s="127"/>
      <c r="AR7" s="127"/>
      <c r="AS7" s="127"/>
      <c r="AT7" s="128"/>
      <c r="AU7" s="124" t="str">
        <f>Instellingen!C45</f>
        <v xml:space="preserve"> </v>
      </c>
      <c r="AV7" s="127"/>
      <c r="AW7" s="127"/>
      <c r="AX7" s="127"/>
      <c r="AY7" s="127"/>
      <c r="AZ7" s="127"/>
      <c r="BA7" s="127"/>
      <c r="BB7" s="128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66" t="s">
        <v>74</v>
      </c>
      <c r="I8" s="66" t="s">
        <v>75</v>
      </c>
      <c r="J8" s="86" t="s">
        <v>76</v>
      </c>
      <c r="K8" s="69" t="s">
        <v>77</v>
      </c>
      <c r="L8" s="69" t="s">
        <v>78</v>
      </c>
      <c r="M8" s="2" t="s">
        <v>4</v>
      </c>
      <c r="N8" s="2" t="s">
        <v>15</v>
      </c>
      <c r="O8" s="89" t="s">
        <v>73</v>
      </c>
      <c r="P8" s="78" t="s">
        <v>74</v>
      </c>
      <c r="Q8" s="78" t="s">
        <v>75</v>
      </c>
      <c r="R8" s="71" t="s">
        <v>76</v>
      </c>
      <c r="S8" s="78" t="s">
        <v>77</v>
      </c>
      <c r="T8" s="78" t="s">
        <v>78</v>
      </c>
      <c r="U8" s="2" t="s">
        <v>4</v>
      </c>
      <c r="V8" s="2" t="s">
        <v>15</v>
      </c>
      <c r="W8" s="89" t="s">
        <v>73</v>
      </c>
      <c r="X8" s="78" t="s">
        <v>74</v>
      </c>
      <c r="Y8" s="78" t="s">
        <v>75</v>
      </c>
      <c r="Z8" s="71" t="s">
        <v>76</v>
      </c>
      <c r="AA8" s="78" t="s">
        <v>77</v>
      </c>
      <c r="AB8" s="78" t="s">
        <v>78</v>
      </c>
      <c r="AC8" s="2" t="s">
        <v>4</v>
      </c>
      <c r="AD8" s="2" t="s">
        <v>15</v>
      </c>
      <c r="AE8" s="89" t="s">
        <v>73</v>
      </c>
      <c r="AF8" s="78" t="s">
        <v>74</v>
      </c>
      <c r="AG8" s="78" t="s">
        <v>75</v>
      </c>
      <c r="AH8" s="71" t="s">
        <v>76</v>
      </c>
      <c r="AI8" s="78" t="s">
        <v>77</v>
      </c>
      <c r="AJ8" s="78" t="s">
        <v>78</v>
      </c>
      <c r="AK8" s="2" t="s">
        <v>4</v>
      </c>
      <c r="AL8" s="2" t="s">
        <v>15</v>
      </c>
      <c r="AM8" s="89" t="s">
        <v>73</v>
      </c>
      <c r="AN8" s="78" t="s">
        <v>74</v>
      </c>
      <c r="AO8" s="78" t="s">
        <v>75</v>
      </c>
      <c r="AP8" s="71" t="s">
        <v>76</v>
      </c>
      <c r="AQ8" s="78" t="s">
        <v>77</v>
      </c>
      <c r="AR8" s="78" t="s">
        <v>78</v>
      </c>
      <c r="AS8" s="2" t="s">
        <v>4</v>
      </c>
      <c r="AT8" s="2" t="s">
        <v>15</v>
      </c>
      <c r="AU8" s="89" t="s">
        <v>73</v>
      </c>
      <c r="AV8" s="78" t="s">
        <v>74</v>
      </c>
      <c r="AW8" s="78" t="s">
        <v>75</v>
      </c>
      <c r="AX8" s="71" t="s">
        <v>76</v>
      </c>
      <c r="AY8" s="78" t="s">
        <v>77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3" t="s">
        <v>106</v>
      </c>
      <c r="CF8" s="73" t="s">
        <v>107</v>
      </c>
      <c r="CG8" s="73" t="s">
        <v>108</v>
      </c>
      <c r="CH8" s="73" t="s">
        <v>109</v>
      </c>
      <c r="CI8" s="73" t="s">
        <v>110</v>
      </c>
      <c r="CJ8" s="73" t="s">
        <v>111</v>
      </c>
      <c r="CK8" s="73" t="s">
        <v>112</v>
      </c>
      <c r="CL8" s="73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217</v>
      </c>
      <c r="C9" s="1" t="s">
        <v>356</v>
      </c>
      <c r="D9" s="1" t="s">
        <v>218</v>
      </c>
      <c r="E9" s="1" t="s">
        <v>350</v>
      </c>
      <c r="F9" s="1" t="s">
        <v>195</v>
      </c>
      <c r="G9" s="62">
        <v>0</v>
      </c>
      <c r="H9" s="67">
        <v>68.5</v>
      </c>
      <c r="I9" s="67">
        <v>7</v>
      </c>
      <c r="J9" s="87">
        <v>0</v>
      </c>
      <c r="K9" s="68">
        <v>68.5</v>
      </c>
      <c r="L9" s="68">
        <v>7</v>
      </c>
      <c r="M9" s="62">
        <v>7</v>
      </c>
      <c r="N9" s="62">
        <v>7</v>
      </c>
      <c r="O9" s="63">
        <v>0</v>
      </c>
      <c r="P9" s="70">
        <v>71</v>
      </c>
      <c r="Q9" s="70">
        <v>7</v>
      </c>
      <c r="R9" s="63">
        <v>0</v>
      </c>
      <c r="S9" s="70">
        <v>75.5</v>
      </c>
      <c r="T9" s="70">
        <v>7.5</v>
      </c>
      <c r="U9" s="63">
        <v>1</v>
      </c>
      <c r="V9" s="63">
        <v>1</v>
      </c>
      <c r="W9" s="62">
        <v>0</v>
      </c>
      <c r="X9" s="68">
        <v>73</v>
      </c>
      <c r="Y9" s="68">
        <v>7</v>
      </c>
      <c r="Z9" s="62">
        <v>0</v>
      </c>
      <c r="AA9" s="68">
        <v>75.5</v>
      </c>
      <c r="AB9" s="68">
        <v>7.5</v>
      </c>
      <c r="AC9" s="62">
        <v>1</v>
      </c>
      <c r="AD9" s="62">
        <v>1</v>
      </c>
      <c r="BC9">
        <f t="shared" ref="BC9:BC27" si="0">N9+V9+AD9+AL9+AT9+BB9</f>
        <v>9</v>
      </c>
      <c r="BD9" s="24">
        <f>IF($O$4&gt;0,(LARGE(($N9,$V9,$AD9,$AL9,$AT9,$BB9),1)),"0")</f>
        <v>7</v>
      </c>
      <c r="BE9" s="24">
        <f t="shared" ref="BE9:BE27" si="1">BC9-BD9</f>
        <v>2</v>
      </c>
      <c r="BF9" s="1">
        <v>1</v>
      </c>
      <c r="BI9" s="100" t="s">
        <v>462</v>
      </c>
      <c r="BK9">
        <f t="shared" ref="BK9:BK27" si="2">IF(G9&gt;99,199,G9)</f>
        <v>0</v>
      </c>
      <c r="BL9">
        <f t="shared" ref="BL9:BL27" si="3">IF(H9="",0,H9)</f>
        <v>68.5</v>
      </c>
      <c r="BM9">
        <f t="shared" ref="BM9:BM27" si="4">IF(J9&gt;99,199,J9)</f>
        <v>0</v>
      </c>
      <c r="BN9">
        <f t="shared" ref="BN9:BN27" si="5">IF(K9="",0,K9)</f>
        <v>68.5</v>
      </c>
      <c r="BO9">
        <f t="shared" ref="BO9:BO27" si="6">BK9+BM9</f>
        <v>0</v>
      </c>
      <c r="BP9">
        <f t="shared" ref="BP9:BP27" si="7">IF(O9&gt;99,199,O9)</f>
        <v>0</v>
      </c>
      <c r="BQ9">
        <f t="shared" ref="BQ9:BQ27" si="8">IF(P9="",0,P9)</f>
        <v>71</v>
      </c>
      <c r="BR9">
        <f t="shared" ref="BR9:BR27" si="9">IF(R9&gt;99,199,R9)</f>
        <v>0</v>
      </c>
      <c r="BS9">
        <f t="shared" ref="BS9:BS27" si="10">IF(S9="",0,S9)</f>
        <v>75.5</v>
      </c>
      <c r="BT9">
        <f t="shared" ref="BT9:BT27" si="11">BP9+BR9</f>
        <v>0</v>
      </c>
      <c r="BU9">
        <f t="shared" ref="BU9:BU27" si="12">IF(W9&gt;99,199,W9)</f>
        <v>0</v>
      </c>
      <c r="BV9">
        <f t="shared" ref="BV9:BV27" si="13">IF(X9="",0,X9)</f>
        <v>73</v>
      </c>
      <c r="BW9">
        <f t="shared" ref="BW9:BW27" si="14">IF(Z9&gt;99,199,Z9)</f>
        <v>0</v>
      </c>
      <c r="BX9">
        <f t="shared" ref="BX9:BX27" si="15">IF(AA9="",0,AA9)</f>
        <v>75.5</v>
      </c>
      <c r="BY9">
        <f t="shared" ref="BY9:BY27" si="16">BU9+BW9</f>
        <v>0</v>
      </c>
      <c r="BZ9">
        <f t="shared" ref="BZ9:BZ27" si="17">IF(AE9&gt;99,199,AE9)</f>
        <v>0</v>
      </c>
      <c r="CA9">
        <f t="shared" ref="CA9:CA27" si="18">IF(AF9="",0,AF9)</f>
        <v>0</v>
      </c>
      <c r="CB9">
        <f t="shared" ref="CB9:CB27" si="19">IF(AH9&gt;99,199,AH9)</f>
        <v>0</v>
      </c>
      <c r="CC9">
        <f t="shared" ref="CC9:CC27" si="20">IF(AI9="",0,AI9)</f>
        <v>0</v>
      </c>
      <c r="CD9">
        <f t="shared" ref="CD9:CD27" si="21">BZ9+CB9</f>
        <v>0</v>
      </c>
      <c r="CE9">
        <f t="shared" ref="CE9:CE27" si="22">IF(AM9&gt;99,199,AM9)</f>
        <v>0</v>
      </c>
      <c r="CF9">
        <f t="shared" ref="CF9:CF27" si="23">IF(AN9="",0,AN9)</f>
        <v>0</v>
      </c>
      <c r="CG9">
        <f t="shared" ref="CG9:CG27" si="24">IF(AP9&gt;99,199,AP9)</f>
        <v>0</v>
      </c>
      <c r="CH9">
        <f t="shared" ref="CH9:CH27" si="25">IF(AQ9="",0,AQ9)</f>
        <v>0</v>
      </c>
      <c r="CI9">
        <f t="shared" ref="CI9:CI27" si="26">CE9+CG9</f>
        <v>0</v>
      </c>
      <c r="CJ9">
        <f t="shared" ref="CJ9:CJ27" si="27">IF(AU9&gt;99,199,AU9)</f>
        <v>0</v>
      </c>
      <c r="CK9">
        <f t="shared" ref="CK9:CK27" si="28">IF(AV9="",0,AV9)</f>
        <v>0</v>
      </c>
      <c r="CL9">
        <f t="shared" ref="CL9:CL27" si="29">IF(AX9&gt;99,199,AX9)</f>
        <v>0</v>
      </c>
      <c r="CM9">
        <f t="shared" ref="CM9:CM27" si="30">IF(AY9="",0,AY9)</f>
        <v>0</v>
      </c>
      <c r="CN9">
        <f t="shared" ref="CN9:CN27" si="31">CJ9+CL9</f>
        <v>0</v>
      </c>
    </row>
    <row r="10" spans="1:92" x14ac:dyDescent="0.2">
      <c r="A10" s="1">
        <v>2</v>
      </c>
      <c r="B10" s="1" t="s">
        <v>211</v>
      </c>
      <c r="C10" s="1" t="s">
        <v>349</v>
      </c>
      <c r="D10" s="1" t="s">
        <v>212</v>
      </c>
      <c r="E10" s="1" t="s">
        <v>350</v>
      </c>
      <c r="F10" s="1" t="s">
        <v>176</v>
      </c>
      <c r="G10" s="62">
        <v>0</v>
      </c>
      <c r="H10" s="67">
        <v>76</v>
      </c>
      <c r="I10" s="67">
        <v>8</v>
      </c>
      <c r="J10" s="87">
        <v>0</v>
      </c>
      <c r="K10" s="68">
        <v>76</v>
      </c>
      <c r="L10" s="68">
        <v>8</v>
      </c>
      <c r="M10" s="62">
        <v>1</v>
      </c>
      <c r="N10" s="62">
        <v>1</v>
      </c>
      <c r="O10" s="63">
        <v>0</v>
      </c>
      <c r="P10" s="70">
        <v>71</v>
      </c>
      <c r="Q10" s="70">
        <v>7</v>
      </c>
      <c r="R10" s="63">
        <v>0</v>
      </c>
      <c r="S10" s="70">
        <v>74.5</v>
      </c>
      <c r="T10" s="70">
        <v>7</v>
      </c>
      <c r="U10" s="63">
        <v>4</v>
      </c>
      <c r="V10" s="63">
        <v>4</v>
      </c>
      <c r="W10" s="62">
        <v>4</v>
      </c>
      <c r="X10" s="68">
        <v>80</v>
      </c>
      <c r="Y10" s="68">
        <v>8</v>
      </c>
      <c r="AC10" s="62">
        <v>8</v>
      </c>
      <c r="AD10" s="62">
        <v>8</v>
      </c>
      <c r="BC10">
        <f t="shared" si="0"/>
        <v>13</v>
      </c>
      <c r="BD10" s="24">
        <f>IF($O$4&gt;0,(LARGE(($N10,$V10,$AD10,$AL10,$AT10,$BB10),1)),"0")</f>
        <v>8</v>
      </c>
      <c r="BE10" s="24">
        <f t="shared" si="1"/>
        <v>5</v>
      </c>
      <c r="BF10" s="1">
        <v>2</v>
      </c>
      <c r="BI10" s="100"/>
      <c r="BK10">
        <f t="shared" si="2"/>
        <v>0</v>
      </c>
      <c r="BL10">
        <f t="shared" si="3"/>
        <v>76</v>
      </c>
      <c r="BM10">
        <f t="shared" si="4"/>
        <v>0</v>
      </c>
      <c r="BN10">
        <f t="shared" si="5"/>
        <v>76</v>
      </c>
      <c r="BO10">
        <f t="shared" si="6"/>
        <v>0</v>
      </c>
      <c r="BP10">
        <f t="shared" si="7"/>
        <v>0</v>
      </c>
      <c r="BQ10">
        <f t="shared" si="8"/>
        <v>71</v>
      </c>
      <c r="BR10">
        <f t="shared" si="9"/>
        <v>0</v>
      </c>
      <c r="BS10">
        <f t="shared" si="10"/>
        <v>74.5</v>
      </c>
      <c r="BT10">
        <f t="shared" si="11"/>
        <v>0</v>
      </c>
      <c r="BU10">
        <f t="shared" si="12"/>
        <v>4</v>
      </c>
      <c r="BV10">
        <f t="shared" si="13"/>
        <v>80</v>
      </c>
      <c r="BW10">
        <f t="shared" si="14"/>
        <v>0</v>
      </c>
      <c r="BX10">
        <f t="shared" si="15"/>
        <v>0</v>
      </c>
      <c r="BY10">
        <f t="shared" si="16"/>
        <v>4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4</v>
      </c>
      <c r="B11" s="100" t="s">
        <v>457</v>
      </c>
      <c r="C11" s="1" t="s">
        <v>442</v>
      </c>
      <c r="D11" s="100" t="s">
        <v>458</v>
      </c>
      <c r="E11" s="1" t="s">
        <v>350</v>
      </c>
      <c r="F11" s="1" t="s">
        <v>169</v>
      </c>
      <c r="N11" s="62">
        <v>99</v>
      </c>
      <c r="O11" s="63">
        <v>0</v>
      </c>
      <c r="P11" s="70">
        <v>74.5</v>
      </c>
      <c r="Q11" s="70">
        <v>7.5</v>
      </c>
      <c r="R11" s="63">
        <v>0</v>
      </c>
      <c r="S11" s="70">
        <v>72.5</v>
      </c>
      <c r="T11" s="70">
        <v>7</v>
      </c>
      <c r="U11" s="63">
        <v>6</v>
      </c>
      <c r="V11" s="63">
        <v>6</v>
      </c>
      <c r="W11" s="62">
        <v>0</v>
      </c>
      <c r="X11" s="68">
        <v>70</v>
      </c>
      <c r="Y11" s="68">
        <v>7</v>
      </c>
      <c r="Z11" s="62">
        <v>0</v>
      </c>
      <c r="AA11" s="68">
        <v>70</v>
      </c>
      <c r="AB11" s="68">
        <v>7</v>
      </c>
      <c r="AC11" s="62">
        <v>4</v>
      </c>
      <c r="AD11" s="62">
        <v>4</v>
      </c>
      <c r="BC11">
        <f t="shared" si="0"/>
        <v>109</v>
      </c>
      <c r="BD11" s="24">
        <f>IF($O$4&gt;0,(LARGE(($N11,$V11,$AD11,$AL11,$AT11,$BB11),1)),"0")</f>
        <v>99</v>
      </c>
      <c r="BE11" s="24">
        <f t="shared" si="1"/>
        <v>10</v>
      </c>
      <c r="BF11" s="1">
        <v>3</v>
      </c>
      <c r="BK11">
        <f t="shared" si="2"/>
        <v>0</v>
      </c>
      <c r="BL11">
        <f t="shared" si="3"/>
        <v>0</v>
      </c>
      <c r="BM11">
        <f t="shared" si="4"/>
        <v>0</v>
      </c>
      <c r="BN11">
        <f t="shared" si="5"/>
        <v>0</v>
      </c>
      <c r="BO11">
        <f t="shared" si="6"/>
        <v>0</v>
      </c>
      <c r="BP11">
        <f t="shared" si="7"/>
        <v>0</v>
      </c>
      <c r="BQ11">
        <f t="shared" si="8"/>
        <v>74.5</v>
      </c>
      <c r="BR11">
        <f t="shared" si="9"/>
        <v>0</v>
      </c>
      <c r="BS11">
        <f t="shared" si="10"/>
        <v>72.5</v>
      </c>
      <c r="BT11">
        <f t="shared" si="11"/>
        <v>0</v>
      </c>
      <c r="BU11">
        <f t="shared" si="12"/>
        <v>0</v>
      </c>
      <c r="BV11">
        <f t="shared" si="13"/>
        <v>70</v>
      </c>
      <c r="BW11">
        <f t="shared" si="14"/>
        <v>0</v>
      </c>
      <c r="BX11">
        <f t="shared" si="15"/>
        <v>70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5</v>
      </c>
      <c r="B12" s="1" t="s">
        <v>207</v>
      </c>
      <c r="C12" s="1" t="s">
        <v>354</v>
      </c>
      <c r="D12" s="1" t="s">
        <v>208</v>
      </c>
      <c r="E12" s="1" t="s">
        <v>350</v>
      </c>
      <c r="F12" s="1" t="s">
        <v>175</v>
      </c>
      <c r="G12" s="62">
        <v>0</v>
      </c>
      <c r="H12" s="67">
        <v>73</v>
      </c>
      <c r="I12" s="67">
        <v>7.5</v>
      </c>
      <c r="J12" s="87">
        <v>0</v>
      </c>
      <c r="K12" s="68">
        <v>70.5</v>
      </c>
      <c r="L12" s="68">
        <v>7</v>
      </c>
      <c r="M12" s="62">
        <v>5</v>
      </c>
      <c r="N12" s="62">
        <v>5</v>
      </c>
      <c r="O12" s="63">
        <v>0</v>
      </c>
      <c r="P12" s="70">
        <v>70.5</v>
      </c>
      <c r="Q12" s="70">
        <v>7</v>
      </c>
      <c r="R12" s="63">
        <v>0</v>
      </c>
      <c r="S12" s="70">
        <v>71.5</v>
      </c>
      <c r="T12" s="70">
        <v>7</v>
      </c>
      <c r="U12" s="63">
        <v>7</v>
      </c>
      <c r="V12" s="63">
        <v>7</v>
      </c>
      <c r="W12" s="62">
        <v>0</v>
      </c>
      <c r="X12" s="68">
        <v>68</v>
      </c>
      <c r="Y12" s="68">
        <v>6.5</v>
      </c>
      <c r="Z12" s="62">
        <v>0</v>
      </c>
      <c r="AA12" s="68">
        <v>68</v>
      </c>
      <c r="AB12" s="68">
        <v>6.5</v>
      </c>
      <c r="AC12" s="62">
        <v>5</v>
      </c>
      <c r="AD12" s="62">
        <v>5</v>
      </c>
      <c r="BC12">
        <f t="shared" si="0"/>
        <v>17</v>
      </c>
      <c r="BD12" s="24">
        <f>IF($O$4&gt;0,(LARGE(($N12,$V12,$AD12,$AL12,$AT12,$BB12),1)),"0")</f>
        <v>7</v>
      </c>
      <c r="BE12" s="24">
        <f t="shared" si="1"/>
        <v>10</v>
      </c>
      <c r="BF12" s="1">
        <v>4</v>
      </c>
      <c r="BK12">
        <f t="shared" si="2"/>
        <v>0</v>
      </c>
      <c r="BL12">
        <f t="shared" si="3"/>
        <v>73</v>
      </c>
      <c r="BM12">
        <f t="shared" si="4"/>
        <v>0</v>
      </c>
      <c r="BN12">
        <f t="shared" si="5"/>
        <v>70.5</v>
      </c>
      <c r="BO12">
        <f t="shared" si="6"/>
        <v>0</v>
      </c>
      <c r="BP12">
        <f t="shared" si="7"/>
        <v>0</v>
      </c>
      <c r="BQ12">
        <f t="shared" si="8"/>
        <v>70.5</v>
      </c>
      <c r="BR12">
        <f t="shared" si="9"/>
        <v>0</v>
      </c>
      <c r="BS12">
        <f t="shared" si="10"/>
        <v>71.5</v>
      </c>
      <c r="BT12">
        <f t="shared" si="11"/>
        <v>0</v>
      </c>
      <c r="BU12">
        <f t="shared" si="12"/>
        <v>0</v>
      </c>
      <c r="BV12">
        <f t="shared" si="13"/>
        <v>68</v>
      </c>
      <c r="BW12">
        <f t="shared" si="14"/>
        <v>0</v>
      </c>
      <c r="BX12">
        <f t="shared" si="15"/>
        <v>68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6</v>
      </c>
      <c r="B13" s="1" t="s">
        <v>219</v>
      </c>
      <c r="C13" s="1" t="s">
        <v>357</v>
      </c>
      <c r="D13" s="1" t="s">
        <v>220</v>
      </c>
      <c r="E13" s="1" t="s">
        <v>350</v>
      </c>
      <c r="F13" s="1" t="s">
        <v>221</v>
      </c>
      <c r="G13" s="62">
        <v>0</v>
      </c>
      <c r="H13" s="67">
        <v>68</v>
      </c>
      <c r="I13" s="67">
        <v>6.5</v>
      </c>
      <c r="J13" s="87">
        <v>0</v>
      </c>
      <c r="K13" s="68">
        <v>68</v>
      </c>
      <c r="L13" s="68">
        <v>6.5</v>
      </c>
      <c r="M13" s="62">
        <v>8</v>
      </c>
      <c r="N13" s="62">
        <v>8</v>
      </c>
      <c r="O13" s="63">
        <v>0</v>
      </c>
      <c r="P13" s="70">
        <v>73</v>
      </c>
      <c r="Q13" s="70">
        <v>7.5</v>
      </c>
      <c r="R13" s="63">
        <v>0</v>
      </c>
      <c r="S13" s="70">
        <v>73</v>
      </c>
      <c r="T13" s="70">
        <v>7.5</v>
      </c>
      <c r="U13" s="63">
        <v>5</v>
      </c>
      <c r="V13" s="63">
        <v>5</v>
      </c>
      <c r="W13" s="62">
        <v>0</v>
      </c>
      <c r="X13" s="68">
        <v>67.5</v>
      </c>
      <c r="Y13" s="68">
        <v>6.5</v>
      </c>
      <c r="Z13" s="62">
        <v>0</v>
      </c>
      <c r="AA13" s="68">
        <v>67.5</v>
      </c>
      <c r="AB13" s="68">
        <v>6.5</v>
      </c>
      <c r="AC13" s="62">
        <v>6</v>
      </c>
      <c r="AD13" s="62">
        <v>6</v>
      </c>
      <c r="BC13">
        <f t="shared" si="0"/>
        <v>19</v>
      </c>
      <c r="BD13" s="24">
        <f>IF($O$4&gt;0,(LARGE(($N13,$V13,$AD13,$AL13,$AT13,$BB13),1)),"0")</f>
        <v>8</v>
      </c>
      <c r="BE13" s="24">
        <f t="shared" si="1"/>
        <v>11</v>
      </c>
      <c r="BF13" s="1">
        <v>5</v>
      </c>
      <c r="BK13">
        <f t="shared" si="2"/>
        <v>0</v>
      </c>
      <c r="BL13">
        <f t="shared" si="3"/>
        <v>68</v>
      </c>
      <c r="BM13">
        <f t="shared" si="4"/>
        <v>0</v>
      </c>
      <c r="BN13">
        <f t="shared" si="5"/>
        <v>68</v>
      </c>
      <c r="BO13">
        <f t="shared" si="6"/>
        <v>0</v>
      </c>
      <c r="BP13">
        <f t="shared" si="7"/>
        <v>0</v>
      </c>
      <c r="BQ13">
        <f t="shared" si="8"/>
        <v>73</v>
      </c>
      <c r="BR13">
        <f t="shared" si="9"/>
        <v>0</v>
      </c>
      <c r="BS13">
        <f t="shared" si="10"/>
        <v>73</v>
      </c>
      <c r="BT13">
        <f t="shared" si="11"/>
        <v>0</v>
      </c>
      <c r="BU13">
        <f t="shared" si="12"/>
        <v>0</v>
      </c>
      <c r="BV13">
        <f t="shared" si="13"/>
        <v>67.5</v>
      </c>
      <c r="BW13">
        <f t="shared" si="14"/>
        <v>0</v>
      </c>
      <c r="BX13">
        <f t="shared" si="15"/>
        <v>67.5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7</v>
      </c>
      <c r="B14" s="1" t="s">
        <v>205</v>
      </c>
      <c r="C14" s="1" t="s">
        <v>352</v>
      </c>
      <c r="D14" s="1" t="s">
        <v>206</v>
      </c>
      <c r="E14" s="1" t="s">
        <v>350</v>
      </c>
      <c r="F14" s="1" t="s">
        <v>181</v>
      </c>
      <c r="G14" s="62">
        <v>0</v>
      </c>
      <c r="H14" s="67">
        <v>71</v>
      </c>
      <c r="I14" s="67">
        <v>7</v>
      </c>
      <c r="J14" s="87">
        <v>0</v>
      </c>
      <c r="K14" s="68">
        <v>71</v>
      </c>
      <c r="L14" s="68">
        <v>7</v>
      </c>
      <c r="M14" s="62">
        <v>3</v>
      </c>
      <c r="N14" s="62">
        <v>3</v>
      </c>
      <c r="O14" s="63">
        <v>0</v>
      </c>
      <c r="P14" s="70">
        <v>69.5</v>
      </c>
      <c r="Q14" s="70">
        <v>7</v>
      </c>
      <c r="R14" s="63">
        <v>4</v>
      </c>
      <c r="S14" s="70">
        <v>69.5</v>
      </c>
      <c r="T14" s="70">
        <v>7</v>
      </c>
      <c r="U14" s="63">
        <v>9</v>
      </c>
      <c r="V14" s="63">
        <v>8</v>
      </c>
      <c r="W14" s="62">
        <v>4</v>
      </c>
      <c r="X14" s="68">
        <v>67.5</v>
      </c>
      <c r="Y14" s="68">
        <v>6.5</v>
      </c>
      <c r="AC14" s="62">
        <v>10</v>
      </c>
      <c r="AD14" s="62">
        <v>10</v>
      </c>
      <c r="BC14">
        <f t="shared" si="0"/>
        <v>21</v>
      </c>
      <c r="BD14" s="24">
        <f>IF($O$4&gt;0,(LARGE(($N14,$V14,$AD14,$AL14,$AT14,$BB14),1)),"0")</f>
        <v>10</v>
      </c>
      <c r="BE14" s="24">
        <f t="shared" si="1"/>
        <v>11</v>
      </c>
      <c r="BF14" s="1">
        <v>6</v>
      </c>
      <c r="BK14">
        <f t="shared" si="2"/>
        <v>0</v>
      </c>
      <c r="BL14">
        <f t="shared" si="3"/>
        <v>71</v>
      </c>
      <c r="BM14">
        <f t="shared" si="4"/>
        <v>0</v>
      </c>
      <c r="BN14">
        <f t="shared" si="5"/>
        <v>71</v>
      </c>
      <c r="BO14">
        <f t="shared" si="6"/>
        <v>0</v>
      </c>
      <c r="BP14">
        <f t="shared" si="7"/>
        <v>0</v>
      </c>
      <c r="BQ14">
        <f t="shared" si="8"/>
        <v>69.5</v>
      </c>
      <c r="BR14">
        <f t="shared" si="9"/>
        <v>4</v>
      </c>
      <c r="BS14">
        <f t="shared" si="10"/>
        <v>69.5</v>
      </c>
      <c r="BT14">
        <f t="shared" si="11"/>
        <v>4</v>
      </c>
      <c r="BU14">
        <f t="shared" si="12"/>
        <v>4</v>
      </c>
      <c r="BV14">
        <f t="shared" si="13"/>
        <v>67.5</v>
      </c>
      <c r="BW14">
        <f t="shared" si="14"/>
        <v>0</v>
      </c>
      <c r="BX14">
        <f t="shared" si="15"/>
        <v>0</v>
      </c>
      <c r="BY14">
        <f t="shared" si="16"/>
        <v>4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8</v>
      </c>
      <c r="B15" s="1" t="s">
        <v>203</v>
      </c>
      <c r="C15" s="1" t="s">
        <v>351</v>
      </c>
      <c r="D15" s="1" t="s">
        <v>204</v>
      </c>
      <c r="E15" s="1" t="s">
        <v>350</v>
      </c>
      <c r="F15" s="1" t="s">
        <v>176</v>
      </c>
      <c r="G15" s="62">
        <v>0</v>
      </c>
      <c r="H15" s="67">
        <v>73</v>
      </c>
      <c r="I15" s="67">
        <v>7.5</v>
      </c>
      <c r="J15" s="87">
        <v>0</v>
      </c>
      <c r="K15" s="68">
        <v>73</v>
      </c>
      <c r="L15" s="68">
        <v>7.5</v>
      </c>
      <c r="M15" s="62">
        <v>2</v>
      </c>
      <c r="N15" s="62">
        <v>2</v>
      </c>
      <c r="O15" s="63">
        <v>8</v>
      </c>
      <c r="P15" s="70">
        <v>65</v>
      </c>
      <c r="Q15" s="70">
        <v>6.5</v>
      </c>
      <c r="U15" s="63">
        <v>14</v>
      </c>
      <c r="V15" s="63">
        <v>14</v>
      </c>
      <c r="W15" s="62">
        <v>8</v>
      </c>
      <c r="X15" s="68">
        <v>67.5</v>
      </c>
      <c r="Y15" s="68">
        <v>6.5</v>
      </c>
      <c r="AC15" s="62">
        <v>12</v>
      </c>
      <c r="AD15" s="62">
        <v>12</v>
      </c>
      <c r="BC15">
        <f t="shared" si="0"/>
        <v>28</v>
      </c>
      <c r="BD15" s="24">
        <f>IF($O$4&gt;0,(LARGE(($N15,$V15,$AD15,$AL15,$AT15,$BB15),1)),"0")</f>
        <v>14</v>
      </c>
      <c r="BE15" s="24">
        <f t="shared" si="1"/>
        <v>14</v>
      </c>
      <c r="BF15" s="1">
        <v>7</v>
      </c>
      <c r="BK15">
        <f t="shared" si="2"/>
        <v>0</v>
      </c>
      <c r="BL15">
        <f t="shared" si="3"/>
        <v>73</v>
      </c>
      <c r="BM15">
        <f t="shared" si="4"/>
        <v>0</v>
      </c>
      <c r="BN15">
        <f t="shared" si="5"/>
        <v>73</v>
      </c>
      <c r="BO15">
        <f t="shared" si="6"/>
        <v>0</v>
      </c>
      <c r="BP15">
        <f t="shared" si="7"/>
        <v>8</v>
      </c>
      <c r="BQ15">
        <f t="shared" si="8"/>
        <v>65</v>
      </c>
      <c r="BR15">
        <f t="shared" si="9"/>
        <v>0</v>
      </c>
      <c r="BS15">
        <f t="shared" si="10"/>
        <v>0</v>
      </c>
      <c r="BT15">
        <f t="shared" si="11"/>
        <v>8</v>
      </c>
      <c r="BU15">
        <f t="shared" si="12"/>
        <v>8</v>
      </c>
      <c r="BV15">
        <f t="shared" si="13"/>
        <v>67.5</v>
      </c>
      <c r="BW15">
        <f t="shared" si="14"/>
        <v>0</v>
      </c>
      <c r="BX15">
        <f t="shared" si="15"/>
        <v>0</v>
      </c>
      <c r="BY15">
        <f t="shared" si="16"/>
        <v>8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9</v>
      </c>
      <c r="B16" s="1" t="s">
        <v>229</v>
      </c>
      <c r="C16" s="1" t="s">
        <v>362</v>
      </c>
      <c r="D16" s="1" t="s">
        <v>230</v>
      </c>
      <c r="E16" s="1" t="s">
        <v>350</v>
      </c>
      <c r="F16" s="1" t="s">
        <v>174</v>
      </c>
      <c r="G16" s="62">
        <v>4</v>
      </c>
      <c r="H16" s="67">
        <v>65.5</v>
      </c>
      <c r="I16" s="67">
        <v>6.5</v>
      </c>
      <c r="M16" s="62">
        <v>13</v>
      </c>
      <c r="N16" s="62">
        <v>13</v>
      </c>
      <c r="V16" s="63">
        <v>99</v>
      </c>
      <c r="W16" s="62">
        <v>0</v>
      </c>
      <c r="X16" s="68">
        <v>75</v>
      </c>
      <c r="Y16" s="68">
        <v>7.5</v>
      </c>
      <c r="Z16" s="62">
        <v>0</v>
      </c>
      <c r="AA16" s="68">
        <v>75</v>
      </c>
      <c r="AB16" s="68">
        <v>7.5</v>
      </c>
      <c r="AC16" s="62">
        <v>2</v>
      </c>
      <c r="AD16" s="62">
        <v>2</v>
      </c>
      <c r="BC16">
        <f t="shared" si="0"/>
        <v>114</v>
      </c>
      <c r="BD16" s="24">
        <f>IF($O$4&gt;0,(LARGE(($N16,$V16,$AD16,$AL16,$AT16,$BB16),1)),"0")</f>
        <v>99</v>
      </c>
      <c r="BE16" s="24">
        <f t="shared" si="1"/>
        <v>15</v>
      </c>
      <c r="BF16" s="1">
        <v>8</v>
      </c>
      <c r="BK16">
        <f t="shared" si="2"/>
        <v>4</v>
      </c>
      <c r="BL16">
        <f t="shared" si="3"/>
        <v>65.5</v>
      </c>
      <c r="BM16">
        <f t="shared" si="4"/>
        <v>0</v>
      </c>
      <c r="BN16">
        <f t="shared" si="5"/>
        <v>0</v>
      </c>
      <c r="BO16">
        <f t="shared" si="6"/>
        <v>4</v>
      </c>
      <c r="BP16">
        <f t="shared" si="7"/>
        <v>0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  <c r="BU16">
        <f t="shared" si="12"/>
        <v>0</v>
      </c>
      <c r="BV16">
        <f t="shared" si="13"/>
        <v>75</v>
      </c>
      <c r="BW16">
        <f t="shared" si="14"/>
        <v>0</v>
      </c>
      <c r="BX16">
        <f t="shared" si="15"/>
        <v>75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10</v>
      </c>
      <c r="B17" s="1" t="s">
        <v>418</v>
      </c>
      <c r="C17" s="1" t="s">
        <v>443</v>
      </c>
      <c r="D17" s="1" t="s">
        <v>419</v>
      </c>
      <c r="E17" s="1" t="s">
        <v>350</v>
      </c>
      <c r="F17" s="1" t="s">
        <v>251</v>
      </c>
      <c r="N17" s="62">
        <v>99</v>
      </c>
      <c r="O17" s="63">
        <v>0</v>
      </c>
      <c r="P17" s="70">
        <v>68</v>
      </c>
      <c r="Q17" s="70">
        <v>6.5</v>
      </c>
      <c r="R17" s="63">
        <v>0</v>
      </c>
      <c r="S17" s="70">
        <v>68</v>
      </c>
      <c r="T17" s="70">
        <v>6.5</v>
      </c>
      <c r="U17" s="63">
        <v>8</v>
      </c>
      <c r="V17" s="63">
        <v>10</v>
      </c>
      <c r="W17" s="62">
        <v>0</v>
      </c>
      <c r="X17" s="68">
        <v>74.5</v>
      </c>
      <c r="Y17" s="68">
        <v>7.5</v>
      </c>
      <c r="Z17" s="62">
        <v>7</v>
      </c>
      <c r="AA17" s="68">
        <v>72</v>
      </c>
      <c r="AB17" s="68">
        <v>7</v>
      </c>
      <c r="AC17" s="62">
        <v>7</v>
      </c>
      <c r="AD17" s="62">
        <v>7</v>
      </c>
      <c r="BC17">
        <f t="shared" si="0"/>
        <v>116</v>
      </c>
      <c r="BD17" s="24">
        <f>IF($O$4&gt;0,(LARGE(($N17,$V17,$AD17,$AL17,$AT17,$BB17),1)),"0")</f>
        <v>99</v>
      </c>
      <c r="BE17" s="24">
        <f t="shared" si="1"/>
        <v>17</v>
      </c>
      <c r="BG17" s="1">
        <v>1</v>
      </c>
      <c r="BK17">
        <f t="shared" si="2"/>
        <v>0</v>
      </c>
      <c r="BL17">
        <f t="shared" si="3"/>
        <v>0</v>
      </c>
      <c r="BM17">
        <f t="shared" si="4"/>
        <v>0</v>
      </c>
      <c r="BN17">
        <f t="shared" si="5"/>
        <v>0</v>
      </c>
      <c r="BO17">
        <f t="shared" si="6"/>
        <v>0</v>
      </c>
      <c r="BP17">
        <f t="shared" si="7"/>
        <v>0</v>
      </c>
      <c r="BQ17">
        <f t="shared" si="8"/>
        <v>68</v>
      </c>
      <c r="BR17">
        <f t="shared" si="9"/>
        <v>0</v>
      </c>
      <c r="BS17">
        <f t="shared" si="10"/>
        <v>68</v>
      </c>
      <c r="BT17">
        <f t="shared" si="11"/>
        <v>0</v>
      </c>
      <c r="BU17">
        <f t="shared" si="12"/>
        <v>0</v>
      </c>
      <c r="BV17">
        <f t="shared" si="13"/>
        <v>74.5</v>
      </c>
      <c r="BW17">
        <f t="shared" si="14"/>
        <v>7</v>
      </c>
      <c r="BX17">
        <f t="shared" si="15"/>
        <v>72</v>
      </c>
      <c r="BY17">
        <f t="shared" si="16"/>
        <v>7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11</v>
      </c>
      <c r="B18" s="1" t="s">
        <v>224</v>
      </c>
      <c r="C18" s="1" t="s">
        <v>359</v>
      </c>
      <c r="D18" s="1" t="s">
        <v>225</v>
      </c>
      <c r="E18" s="1" t="s">
        <v>350</v>
      </c>
      <c r="F18" s="1" t="s">
        <v>226</v>
      </c>
      <c r="G18" s="62">
        <v>0</v>
      </c>
      <c r="H18" s="67">
        <v>63</v>
      </c>
      <c r="I18" s="67">
        <v>6</v>
      </c>
      <c r="J18" s="87">
        <v>0</v>
      </c>
      <c r="K18" s="68">
        <v>63</v>
      </c>
      <c r="L18" s="68">
        <v>6</v>
      </c>
      <c r="M18" s="62">
        <v>10</v>
      </c>
      <c r="N18" s="62">
        <v>10</v>
      </c>
      <c r="O18" s="63">
        <v>0</v>
      </c>
      <c r="P18" s="70">
        <v>71</v>
      </c>
      <c r="Q18" s="70">
        <v>7</v>
      </c>
      <c r="R18" s="63" t="s">
        <v>190</v>
      </c>
      <c r="U18" s="63">
        <v>10</v>
      </c>
      <c r="V18" s="63">
        <v>9</v>
      </c>
      <c r="W18" s="62">
        <v>4</v>
      </c>
      <c r="X18" s="68">
        <v>67.5</v>
      </c>
      <c r="Y18" s="68">
        <v>6.5</v>
      </c>
      <c r="AC18" s="62">
        <v>10</v>
      </c>
      <c r="AD18" s="62">
        <v>10</v>
      </c>
      <c r="BC18">
        <f t="shared" si="0"/>
        <v>29</v>
      </c>
      <c r="BD18" s="24">
        <f>IF($O$4&gt;0,(LARGE(($N18,$V18,$AD18,$AL18,$AT18,$BB18),1)),"0")</f>
        <v>10</v>
      </c>
      <c r="BE18" s="24">
        <f t="shared" si="1"/>
        <v>19</v>
      </c>
      <c r="BG18" s="1">
        <v>2</v>
      </c>
      <c r="BK18">
        <f t="shared" si="2"/>
        <v>0</v>
      </c>
      <c r="BL18">
        <f t="shared" si="3"/>
        <v>63</v>
      </c>
      <c r="BM18">
        <f t="shared" si="4"/>
        <v>0</v>
      </c>
      <c r="BN18">
        <f t="shared" si="5"/>
        <v>63</v>
      </c>
      <c r="BO18">
        <f t="shared" si="6"/>
        <v>0</v>
      </c>
      <c r="BP18">
        <f t="shared" si="7"/>
        <v>0</v>
      </c>
      <c r="BQ18">
        <f t="shared" si="8"/>
        <v>71</v>
      </c>
      <c r="BR18">
        <f t="shared" si="9"/>
        <v>199</v>
      </c>
      <c r="BS18">
        <f t="shared" si="10"/>
        <v>0</v>
      </c>
      <c r="BT18">
        <f t="shared" si="11"/>
        <v>199</v>
      </c>
      <c r="BU18">
        <f t="shared" si="12"/>
        <v>4</v>
      </c>
      <c r="BV18">
        <f t="shared" si="13"/>
        <v>67.5</v>
      </c>
      <c r="BW18">
        <f t="shared" si="14"/>
        <v>0</v>
      </c>
      <c r="BX18">
        <f t="shared" si="15"/>
        <v>0</v>
      </c>
      <c r="BY18">
        <f t="shared" si="16"/>
        <v>4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12</v>
      </c>
      <c r="B19" s="1" t="s">
        <v>215</v>
      </c>
      <c r="C19" s="1" t="s">
        <v>355</v>
      </c>
      <c r="D19" s="1" t="s">
        <v>216</v>
      </c>
      <c r="E19" s="1" t="s">
        <v>350</v>
      </c>
      <c r="F19" s="1" t="s">
        <v>169</v>
      </c>
      <c r="G19" s="62">
        <v>0</v>
      </c>
      <c r="H19" s="67">
        <v>70.5</v>
      </c>
      <c r="I19" s="67">
        <v>7</v>
      </c>
      <c r="J19" s="87">
        <v>0</v>
      </c>
      <c r="K19" s="68">
        <v>70.5</v>
      </c>
      <c r="L19" s="68">
        <v>7</v>
      </c>
      <c r="M19" s="62">
        <v>6</v>
      </c>
      <c r="N19" s="62">
        <v>6</v>
      </c>
      <c r="O19" s="63">
        <v>4</v>
      </c>
      <c r="P19" s="70">
        <v>70</v>
      </c>
      <c r="Q19" s="70">
        <v>7</v>
      </c>
      <c r="U19" s="63">
        <v>13</v>
      </c>
      <c r="V19" s="63">
        <v>13</v>
      </c>
      <c r="W19" s="62">
        <v>23</v>
      </c>
      <c r="X19" s="68">
        <v>68.5</v>
      </c>
      <c r="Y19" s="68">
        <v>6.5</v>
      </c>
      <c r="AC19" s="62">
        <v>13</v>
      </c>
      <c r="AD19" s="62">
        <v>13</v>
      </c>
      <c r="BC19">
        <f t="shared" si="0"/>
        <v>32</v>
      </c>
      <c r="BD19" s="24">
        <f>IF($O$4&gt;0,(LARGE(($N19,$V19,$AD19,$AL19,$AT19,$BB19),1)),"0")</f>
        <v>13</v>
      </c>
      <c r="BE19" s="24">
        <f t="shared" si="1"/>
        <v>19</v>
      </c>
      <c r="BK19">
        <f t="shared" si="2"/>
        <v>0</v>
      </c>
      <c r="BL19">
        <f t="shared" si="3"/>
        <v>70.5</v>
      </c>
      <c r="BM19">
        <f t="shared" si="4"/>
        <v>0</v>
      </c>
      <c r="BN19">
        <f t="shared" si="5"/>
        <v>70.5</v>
      </c>
      <c r="BO19">
        <f t="shared" si="6"/>
        <v>0</v>
      </c>
      <c r="BP19">
        <f t="shared" si="7"/>
        <v>4</v>
      </c>
      <c r="BQ19">
        <f t="shared" si="8"/>
        <v>70</v>
      </c>
      <c r="BR19">
        <f t="shared" si="9"/>
        <v>0</v>
      </c>
      <c r="BS19">
        <f t="shared" si="10"/>
        <v>0</v>
      </c>
      <c r="BT19">
        <f t="shared" si="11"/>
        <v>4</v>
      </c>
      <c r="BU19">
        <f t="shared" si="12"/>
        <v>23</v>
      </c>
      <c r="BV19">
        <f t="shared" si="13"/>
        <v>68.5</v>
      </c>
      <c r="BW19">
        <f t="shared" si="14"/>
        <v>0</v>
      </c>
      <c r="BX19">
        <f t="shared" si="15"/>
        <v>0</v>
      </c>
      <c r="BY19">
        <f t="shared" si="16"/>
        <v>23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13</v>
      </c>
      <c r="B20" s="1" t="s">
        <v>200</v>
      </c>
      <c r="C20" s="1" t="s">
        <v>361</v>
      </c>
      <c r="D20" s="1" t="s">
        <v>201</v>
      </c>
      <c r="E20" s="1" t="s">
        <v>350</v>
      </c>
      <c r="F20" s="1" t="s">
        <v>202</v>
      </c>
      <c r="G20" s="62">
        <v>4</v>
      </c>
      <c r="H20" s="67">
        <v>75.5</v>
      </c>
      <c r="I20" s="67">
        <v>7.5</v>
      </c>
      <c r="M20" s="62">
        <v>12</v>
      </c>
      <c r="N20" s="62">
        <v>12</v>
      </c>
      <c r="O20" s="63">
        <v>4</v>
      </c>
      <c r="P20" s="70">
        <v>71</v>
      </c>
      <c r="Q20" s="70">
        <v>7</v>
      </c>
      <c r="U20" s="63">
        <v>12</v>
      </c>
      <c r="V20" s="63">
        <v>12</v>
      </c>
      <c r="AD20" s="62">
        <v>99</v>
      </c>
      <c r="BC20">
        <f t="shared" si="0"/>
        <v>123</v>
      </c>
      <c r="BD20" s="24">
        <f>IF($O$4&gt;0,(LARGE(($N20,$V20,$AD20,$AL20,$AT20,$BB20),1)),"0")</f>
        <v>99</v>
      </c>
      <c r="BE20" s="24">
        <f t="shared" si="1"/>
        <v>24</v>
      </c>
      <c r="BK20">
        <f t="shared" si="2"/>
        <v>4</v>
      </c>
      <c r="BL20">
        <f t="shared" si="3"/>
        <v>75.5</v>
      </c>
      <c r="BM20">
        <f t="shared" si="4"/>
        <v>0</v>
      </c>
      <c r="BN20">
        <f t="shared" si="5"/>
        <v>0</v>
      </c>
      <c r="BO20">
        <f t="shared" si="6"/>
        <v>4</v>
      </c>
      <c r="BP20">
        <f t="shared" si="7"/>
        <v>4</v>
      </c>
      <c r="BQ20">
        <f t="shared" si="8"/>
        <v>71</v>
      </c>
      <c r="BR20">
        <f t="shared" si="9"/>
        <v>0</v>
      </c>
      <c r="BS20">
        <f t="shared" si="10"/>
        <v>0</v>
      </c>
      <c r="BT20">
        <f t="shared" si="11"/>
        <v>4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14</v>
      </c>
      <c r="B21" s="1" t="s">
        <v>227</v>
      </c>
      <c r="C21" s="1" t="s">
        <v>360</v>
      </c>
      <c r="D21" s="1" t="s">
        <v>228</v>
      </c>
      <c r="E21" s="1" t="s">
        <v>350</v>
      </c>
      <c r="F21" s="1" t="s">
        <v>169</v>
      </c>
      <c r="G21" s="62">
        <v>0</v>
      </c>
      <c r="H21" s="67">
        <v>65</v>
      </c>
      <c r="I21" s="67">
        <v>6.5</v>
      </c>
      <c r="J21" s="87">
        <v>0</v>
      </c>
      <c r="K21" s="68">
        <v>62.5</v>
      </c>
      <c r="L21" s="68">
        <v>6</v>
      </c>
      <c r="M21" s="62">
        <v>11</v>
      </c>
      <c r="N21" s="62">
        <v>11</v>
      </c>
      <c r="O21" s="63">
        <v>13</v>
      </c>
      <c r="P21" s="70">
        <v>67.5</v>
      </c>
      <c r="Q21" s="70">
        <v>6.5</v>
      </c>
      <c r="U21" s="63">
        <v>15</v>
      </c>
      <c r="V21" s="63">
        <v>15</v>
      </c>
      <c r="AD21" s="62">
        <v>99</v>
      </c>
      <c r="BC21">
        <f t="shared" si="0"/>
        <v>125</v>
      </c>
      <c r="BD21" s="24">
        <f>IF($O$4&gt;0,(LARGE(($N21,$V21,$AD21,$AL21,$AT21,$BB21),1)),"0")</f>
        <v>99</v>
      </c>
      <c r="BE21" s="24">
        <f t="shared" si="1"/>
        <v>26</v>
      </c>
      <c r="BK21">
        <f t="shared" si="2"/>
        <v>0</v>
      </c>
      <c r="BL21">
        <f t="shared" si="3"/>
        <v>65</v>
      </c>
      <c r="BM21">
        <f t="shared" si="4"/>
        <v>0</v>
      </c>
      <c r="BN21">
        <f t="shared" si="5"/>
        <v>62.5</v>
      </c>
      <c r="BO21">
        <f t="shared" si="6"/>
        <v>0</v>
      </c>
      <c r="BP21">
        <f t="shared" si="7"/>
        <v>13</v>
      </c>
      <c r="BQ21">
        <f t="shared" si="8"/>
        <v>67.5</v>
      </c>
      <c r="BR21">
        <f t="shared" si="9"/>
        <v>0</v>
      </c>
      <c r="BS21">
        <f t="shared" si="10"/>
        <v>0</v>
      </c>
      <c r="BT21">
        <f t="shared" si="11"/>
        <v>13</v>
      </c>
      <c r="BU21">
        <f t="shared" si="12"/>
        <v>0</v>
      </c>
      <c r="BV21">
        <f t="shared" si="13"/>
        <v>0</v>
      </c>
      <c r="BW21">
        <f t="shared" si="14"/>
        <v>0</v>
      </c>
      <c r="BX21">
        <f t="shared" si="15"/>
        <v>0</v>
      </c>
      <c r="BY21">
        <f t="shared" si="16"/>
        <v>0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ht="12.75" customHeight="1" x14ac:dyDescent="0.2">
      <c r="A22" s="1">
        <v>15</v>
      </c>
      <c r="B22" s="1" t="s">
        <v>198</v>
      </c>
      <c r="C22" s="1" t="s">
        <v>364</v>
      </c>
      <c r="D22" s="1" t="s">
        <v>199</v>
      </c>
      <c r="E22" s="1" t="s">
        <v>350</v>
      </c>
      <c r="F22" s="1" t="s">
        <v>195</v>
      </c>
      <c r="G22" s="62" t="s">
        <v>234</v>
      </c>
      <c r="N22" s="62">
        <v>90</v>
      </c>
      <c r="O22" s="63">
        <v>0</v>
      </c>
      <c r="P22" s="70">
        <v>75</v>
      </c>
      <c r="Q22" s="70">
        <v>7.5</v>
      </c>
      <c r="R22" s="63">
        <v>0</v>
      </c>
      <c r="S22" s="70">
        <v>75</v>
      </c>
      <c r="T22" s="70">
        <v>7.5</v>
      </c>
      <c r="U22" s="63">
        <v>2</v>
      </c>
      <c r="V22" s="63">
        <v>2</v>
      </c>
      <c r="W22" s="103" t="s">
        <v>233</v>
      </c>
      <c r="AD22" s="62">
        <v>90</v>
      </c>
      <c r="BC22">
        <f t="shared" si="0"/>
        <v>182</v>
      </c>
      <c r="BD22" s="24">
        <f>IF($O$4&gt;0,(LARGE(($N22,$V22,$AD22,$AL22,$AT22,$BB22),1)),"0")</f>
        <v>90</v>
      </c>
      <c r="BE22" s="24">
        <f t="shared" si="1"/>
        <v>92</v>
      </c>
      <c r="BK22">
        <f t="shared" si="2"/>
        <v>199</v>
      </c>
      <c r="BL22">
        <f t="shared" si="3"/>
        <v>0</v>
      </c>
      <c r="BM22">
        <f t="shared" si="4"/>
        <v>0</v>
      </c>
      <c r="BN22">
        <f t="shared" si="5"/>
        <v>0</v>
      </c>
      <c r="BO22">
        <f t="shared" si="6"/>
        <v>199</v>
      </c>
      <c r="BP22">
        <f t="shared" si="7"/>
        <v>0</v>
      </c>
      <c r="BQ22">
        <f t="shared" si="8"/>
        <v>75</v>
      </c>
      <c r="BR22">
        <f t="shared" si="9"/>
        <v>0</v>
      </c>
      <c r="BS22">
        <f t="shared" si="10"/>
        <v>75</v>
      </c>
      <c r="BT22">
        <f t="shared" si="11"/>
        <v>0</v>
      </c>
      <c r="BU22">
        <f t="shared" si="12"/>
        <v>199</v>
      </c>
      <c r="BV22">
        <f t="shared" si="13"/>
        <v>0</v>
      </c>
      <c r="BW22">
        <f t="shared" si="14"/>
        <v>0</v>
      </c>
      <c r="BX22">
        <f t="shared" si="15"/>
        <v>0</v>
      </c>
      <c r="BY22">
        <f t="shared" si="16"/>
        <v>199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x14ac:dyDescent="0.2">
      <c r="A23" s="1">
        <v>17</v>
      </c>
      <c r="B23" s="1" t="s">
        <v>222</v>
      </c>
      <c r="C23" s="1" t="s">
        <v>358</v>
      </c>
      <c r="D23" s="1" t="s">
        <v>223</v>
      </c>
      <c r="E23" s="1" t="s">
        <v>350</v>
      </c>
      <c r="F23" s="1" t="s">
        <v>174</v>
      </c>
      <c r="G23" s="62">
        <v>0</v>
      </c>
      <c r="H23" s="67">
        <v>68</v>
      </c>
      <c r="I23" s="67">
        <v>7</v>
      </c>
      <c r="J23" s="87">
        <v>0</v>
      </c>
      <c r="K23" s="68">
        <v>67.5</v>
      </c>
      <c r="L23" s="68">
        <v>6.5</v>
      </c>
      <c r="M23" s="62">
        <v>9</v>
      </c>
      <c r="N23" s="62">
        <v>9</v>
      </c>
      <c r="V23" s="63">
        <v>99</v>
      </c>
      <c r="AD23" s="62">
        <v>99</v>
      </c>
      <c r="BC23">
        <f t="shared" si="0"/>
        <v>207</v>
      </c>
      <c r="BD23" s="24">
        <f>IF($O$4&gt;0,(LARGE(($N23,$V23,$AD23,$AL23,$AT23,$BB23),1)),"0")</f>
        <v>99</v>
      </c>
      <c r="BE23" s="24">
        <f t="shared" si="1"/>
        <v>108</v>
      </c>
      <c r="BK23">
        <f t="shared" si="2"/>
        <v>0</v>
      </c>
      <c r="BL23">
        <f t="shared" si="3"/>
        <v>68</v>
      </c>
      <c r="BM23">
        <f t="shared" si="4"/>
        <v>0</v>
      </c>
      <c r="BN23">
        <f t="shared" si="5"/>
        <v>67.5</v>
      </c>
      <c r="BO23">
        <f t="shared" si="6"/>
        <v>0</v>
      </c>
      <c r="BP23">
        <f t="shared" si="7"/>
        <v>0</v>
      </c>
      <c r="BQ23">
        <f t="shared" si="8"/>
        <v>0</v>
      </c>
      <c r="BR23">
        <f t="shared" si="9"/>
        <v>0</v>
      </c>
      <c r="BS23">
        <f t="shared" si="10"/>
        <v>0</v>
      </c>
      <c r="BT23">
        <f t="shared" si="11"/>
        <v>0</v>
      </c>
      <c r="BU23">
        <f t="shared" si="12"/>
        <v>0</v>
      </c>
      <c r="BV23">
        <f t="shared" si="13"/>
        <v>0</v>
      </c>
      <c r="BW23">
        <f t="shared" si="14"/>
        <v>0</v>
      </c>
      <c r="BX23">
        <f t="shared" si="15"/>
        <v>0</v>
      </c>
      <c r="BY23">
        <f t="shared" si="16"/>
        <v>0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18</v>
      </c>
      <c r="B24" s="1" t="s">
        <v>420</v>
      </c>
      <c r="C24" s="1" t="s">
        <v>444</v>
      </c>
      <c r="D24" s="1" t="s">
        <v>421</v>
      </c>
      <c r="E24" s="1" t="s">
        <v>350</v>
      </c>
      <c r="F24" s="1" t="s">
        <v>414</v>
      </c>
      <c r="N24" s="62">
        <v>99</v>
      </c>
      <c r="O24" s="63">
        <v>4</v>
      </c>
      <c r="P24" s="70">
        <v>72</v>
      </c>
      <c r="Q24" s="70">
        <v>7.5</v>
      </c>
      <c r="U24" s="63">
        <v>11</v>
      </c>
      <c r="V24" s="63">
        <v>11</v>
      </c>
      <c r="AD24" s="62">
        <v>99</v>
      </c>
      <c r="BC24">
        <f t="shared" si="0"/>
        <v>209</v>
      </c>
      <c r="BD24" s="24">
        <f>IF($O$4&gt;0,(LARGE(($N24,$V24,$AD24,$AL24,$AT24,$BB24),1)),"0")</f>
        <v>99</v>
      </c>
      <c r="BE24" s="24">
        <f t="shared" si="1"/>
        <v>110</v>
      </c>
      <c r="BK24">
        <f t="shared" si="2"/>
        <v>0</v>
      </c>
      <c r="BL24">
        <f t="shared" si="3"/>
        <v>0</v>
      </c>
      <c r="BM24">
        <f t="shared" si="4"/>
        <v>0</v>
      </c>
      <c r="BN24">
        <f t="shared" si="5"/>
        <v>0</v>
      </c>
      <c r="BO24">
        <f t="shared" si="6"/>
        <v>0</v>
      </c>
      <c r="BP24">
        <f t="shared" si="7"/>
        <v>4</v>
      </c>
      <c r="BQ24">
        <f t="shared" si="8"/>
        <v>72</v>
      </c>
      <c r="BR24">
        <f t="shared" si="9"/>
        <v>0</v>
      </c>
      <c r="BS24">
        <f t="shared" si="10"/>
        <v>0</v>
      </c>
      <c r="BT24">
        <f t="shared" si="11"/>
        <v>4</v>
      </c>
      <c r="BU24">
        <f t="shared" si="12"/>
        <v>0</v>
      </c>
      <c r="BV24">
        <f t="shared" si="13"/>
        <v>0</v>
      </c>
      <c r="BW24">
        <f t="shared" si="14"/>
        <v>0</v>
      </c>
      <c r="BX24">
        <f t="shared" si="15"/>
        <v>0</v>
      </c>
      <c r="BY24">
        <f t="shared" si="16"/>
        <v>0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x14ac:dyDescent="0.2">
      <c r="A25" s="1">
        <v>19</v>
      </c>
      <c r="B25" s="1" t="s">
        <v>231</v>
      </c>
      <c r="C25" s="1" t="s">
        <v>346</v>
      </c>
      <c r="D25" s="1" t="s">
        <v>232</v>
      </c>
      <c r="E25" s="1" t="s">
        <v>350</v>
      </c>
      <c r="F25" s="1" t="s">
        <v>195</v>
      </c>
      <c r="G25" s="62">
        <v>4</v>
      </c>
      <c r="H25" s="67">
        <v>65.5</v>
      </c>
      <c r="I25" s="67">
        <v>6.5</v>
      </c>
      <c r="M25" s="62">
        <v>13</v>
      </c>
      <c r="N25" s="62">
        <v>13</v>
      </c>
      <c r="V25" s="63">
        <v>99</v>
      </c>
      <c r="AD25" s="62">
        <v>99</v>
      </c>
      <c r="BC25">
        <f t="shared" si="0"/>
        <v>211</v>
      </c>
      <c r="BD25" s="24">
        <f>IF($O$4&gt;0,(LARGE(($N25,$V25,$AD25,$AL25,$AT25,$BB25),1)),"0")</f>
        <v>99</v>
      </c>
      <c r="BE25" s="24">
        <f t="shared" si="1"/>
        <v>112</v>
      </c>
      <c r="BK25">
        <f t="shared" si="2"/>
        <v>4</v>
      </c>
      <c r="BL25">
        <f t="shared" si="3"/>
        <v>65.5</v>
      </c>
      <c r="BM25">
        <f t="shared" si="4"/>
        <v>0</v>
      </c>
      <c r="BN25">
        <f t="shared" si="5"/>
        <v>0</v>
      </c>
      <c r="BO25">
        <f t="shared" si="6"/>
        <v>4</v>
      </c>
      <c r="BP25">
        <f t="shared" si="7"/>
        <v>0</v>
      </c>
      <c r="BQ25">
        <f t="shared" si="8"/>
        <v>0</v>
      </c>
      <c r="BR25">
        <f t="shared" si="9"/>
        <v>0</v>
      </c>
      <c r="BS25">
        <f t="shared" si="10"/>
        <v>0</v>
      </c>
      <c r="BT25">
        <f t="shared" si="11"/>
        <v>0</v>
      </c>
      <c r="BU25">
        <f t="shared" si="12"/>
        <v>0</v>
      </c>
      <c r="BV25">
        <f t="shared" si="13"/>
        <v>0</v>
      </c>
      <c r="BW25">
        <f t="shared" si="14"/>
        <v>0</v>
      </c>
      <c r="BX25">
        <f t="shared" si="15"/>
        <v>0</v>
      </c>
      <c r="BY25">
        <f t="shared" si="16"/>
        <v>0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  <row r="26" spans="1:92" x14ac:dyDescent="0.2">
      <c r="A26" s="1">
        <v>20</v>
      </c>
      <c r="B26" s="1" t="s">
        <v>209</v>
      </c>
      <c r="C26" s="1" t="s">
        <v>363</v>
      </c>
      <c r="D26" s="1" t="s">
        <v>210</v>
      </c>
      <c r="E26" s="1" t="s">
        <v>350</v>
      </c>
      <c r="F26" s="1" t="s">
        <v>181</v>
      </c>
      <c r="G26" s="62" t="s">
        <v>233</v>
      </c>
      <c r="N26" s="62">
        <v>90</v>
      </c>
      <c r="V26" s="63">
        <v>99</v>
      </c>
      <c r="AD26" s="62">
        <v>99</v>
      </c>
      <c r="BC26">
        <f t="shared" si="0"/>
        <v>288</v>
      </c>
      <c r="BD26" s="24">
        <f>IF($O$4&gt;0,(LARGE(($N26,$V26,$AD26,$AL26,$AT26,$BB26),1)),"0")</f>
        <v>99</v>
      </c>
      <c r="BE26" s="24">
        <f t="shared" si="1"/>
        <v>189</v>
      </c>
      <c r="BK26">
        <f t="shared" si="2"/>
        <v>199</v>
      </c>
      <c r="BL26">
        <f t="shared" si="3"/>
        <v>0</v>
      </c>
      <c r="BM26">
        <f t="shared" si="4"/>
        <v>0</v>
      </c>
      <c r="BN26">
        <f t="shared" si="5"/>
        <v>0</v>
      </c>
      <c r="BO26">
        <f t="shared" si="6"/>
        <v>199</v>
      </c>
      <c r="BP26">
        <f t="shared" si="7"/>
        <v>0</v>
      </c>
      <c r="BQ26">
        <f t="shared" si="8"/>
        <v>0</v>
      </c>
      <c r="BR26">
        <f t="shared" si="9"/>
        <v>0</v>
      </c>
      <c r="BS26">
        <f t="shared" si="10"/>
        <v>0</v>
      </c>
      <c r="BT26">
        <f t="shared" si="11"/>
        <v>0</v>
      </c>
      <c r="BU26">
        <f t="shared" si="12"/>
        <v>0</v>
      </c>
      <c r="BV26">
        <f t="shared" si="13"/>
        <v>0</v>
      </c>
      <c r="BW26">
        <f t="shared" si="14"/>
        <v>0</v>
      </c>
      <c r="BX26">
        <f t="shared" si="15"/>
        <v>0</v>
      </c>
      <c r="BY26">
        <f t="shared" si="16"/>
        <v>0</v>
      </c>
      <c r="BZ26">
        <f t="shared" si="17"/>
        <v>0</v>
      </c>
      <c r="CA26">
        <f t="shared" si="18"/>
        <v>0</v>
      </c>
      <c r="CB26">
        <f t="shared" si="19"/>
        <v>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0</v>
      </c>
      <c r="CG26">
        <f t="shared" si="24"/>
        <v>0</v>
      </c>
      <c r="CH26">
        <f t="shared" si="25"/>
        <v>0</v>
      </c>
      <c r="CI26">
        <f t="shared" si="26"/>
        <v>0</v>
      </c>
      <c r="CJ26">
        <f t="shared" si="27"/>
        <v>0</v>
      </c>
      <c r="CK26">
        <f t="shared" si="28"/>
        <v>0</v>
      </c>
      <c r="CL26">
        <f t="shared" si="29"/>
        <v>0</v>
      </c>
      <c r="CM26">
        <f t="shared" si="30"/>
        <v>0</v>
      </c>
      <c r="CN26">
        <f t="shared" si="31"/>
        <v>0</v>
      </c>
    </row>
    <row r="27" spans="1:92" x14ac:dyDescent="0.2">
      <c r="A27" s="1">
        <v>3</v>
      </c>
      <c r="B27" s="1" t="s">
        <v>213</v>
      </c>
      <c r="C27" s="1" t="s">
        <v>353</v>
      </c>
      <c r="D27" s="1" t="s">
        <v>214</v>
      </c>
      <c r="E27" s="1" t="s">
        <v>350</v>
      </c>
      <c r="F27" s="1" t="s">
        <v>175</v>
      </c>
      <c r="G27" s="62">
        <v>0</v>
      </c>
      <c r="H27" s="67">
        <v>70</v>
      </c>
      <c r="I27" s="67">
        <v>7</v>
      </c>
      <c r="J27" s="87">
        <v>0</v>
      </c>
      <c r="K27" s="68">
        <v>71</v>
      </c>
      <c r="L27" s="68">
        <v>7</v>
      </c>
      <c r="M27" s="62">
        <v>4</v>
      </c>
      <c r="N27" s="62">
        <v>99</v>
      </c>
      <c r="O27" s="63">
        <v>0</v>
      </c>
      <c r="P27" s="70">
        <v>72.5</v>
      </c>
      <c r="Q27" s="70">
        <v>7</v>
      </c>
      <c r="R27" s="63">
        <v>0</v>
      </c>
      <c r="S27" s="70">
        <v>74.5</v>
      </c>
      <c r="T27" s="70">
        <v>7.5</v>
      </c>
      <c r="U27" s="63">
        <v>3</v>
      </c>
      <c r="V27" s="63">
        <v>99</v>
      </c>
      <c r="W27" s="62">
        <v>0</v>
      </c>
      <c r="X27" s="68">
        <v>72.5</v>
      </c>
      <c r="Y27" s="68">
        <v>7</v>
      </c>
      <c r="Z27" s="62">
        <v>0</v>
      </c>
      <c r="AA27" s="68">
        <v>72.5</v>
      </c>
      <c r="AB27" s="68">
        <v>7</v>
      </c>
      <c r="AC27" s="62">
        <v>3</v>
      </c>
      <c r="AD27" s="62">
        <v>99</v>
      </c>
      <c r="BC27">
        <f t="shared" si="0"/>
        <v>297</v>
      </c>
      <c r="BD27" s="24">
        <f>IF($O$4&gt;0,(LARGE(($N27,$V27,$AD27,$AL27,$AT27,$BB27),1)),"0")</f>
        <v>99</v>
      </c>
      <c r="BE27" s="24">
        <f t="shared" si="1"/>
        <v>198</v>
      </c>
      <c r="BH27" s="1" t="s">
        <v>465</v>
      </c>
      <c r="BI27" s="100" t="s">
        <v>466</v>
      </c>
      <c r="BK27">
        <f t="shared" si="2"/>
        <v>0</v>
      </c>
      <c r="BL27">
        <f t="shared" si="3"/>
        <v>70</v>
      </c>
      <c r="BM27">
        <f t="shared" si="4"/>
        <v>0</v>
      </c>
      <c r="BN27">
        <f t="shared" si="5"/>
        <v>71</v>
      </c>
      <c r="BO27">
        <f t="shared" si="6"/>
        <v>0</v>
      </c>
      <c r="BP27">
        <f t="shared" si="7"/>
        <v>0</v>
      </c>
      <c r="BQ27">
        <f t="shared" si="8"/>
        <v>72.5</v>
      </c>
      <c r="BR27">
        <f t="shared" si="9"/>
        <v>0</v>
      </c>
      <c r="BS27">
        <f t="shared" si="10"/>
        <v>74.5</v>
      </c>
      <c r="BT27">
        <f t="shared" si="11"/>
        <v>0</v>
      </c>
      <c r="BU27">
        <f t="shared" si="12"/>
        <v>0</v>
      </c>
      <c r="BV27">
        <f t="shared" si="13"/>
        <v>72.5</v>
      </c>
      <c r="BW27">
        <f t="shared" si="14"/>
        <v>0</v>
      </c>
      <c r="BX27">
        <f t="shared" si="15"/>
        <v>72.5</v>
      </c>
      <c r="BY27">
        <f t="shared" si="16"/>
        <v>0</v>
      </c>
      <c r="BZ27">
        <f t="shared" si="17"/>
        <v>0</v>
      </c>
      <c r="CA27">
        <f t="shared" si="18"/>
        <v>0</v>
      </c>
      <c r="CB27">
        <f t="shared" si="19"/>
        <v>0</v>
      </c>
      <c r="CC27">
        <f t="shared" si="20"/>
        <v>0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0</v>
      </c>
      <c r="CH27">
        <f t="shared" si="25"/>
        <v>0</v>
      </c>
      <c r="CI27">
        <f t="shared" si="26"/>
        <v>0</v>
      </c>
      <c r="CJ27">
        <f t="shared" si="27"/>
        <v>0</v>
      </c>
      <c r="CK27">
        <f t="shared" si="28"/>
        <v>0</v>
      </c>
      <c r="CL27">
        <f t="shared" si="29"/>
        <v>0</v>
      </c>
      <c r="CM27">
        <f t="shared" si="30"/>
        <v>0</v>
      </c>
      <c r="CN27">
        <f t="shared" si="31"/>
        <v>0</v>
      </c>
    </row>
  </sheetData>
  <sortState xmlns:xlrd2="http://schemas.microsoft.com/office/spreadsheetml/2017/richdata2" ref="A9:CN27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O9:O65235 AE9:AE65235 AU9:AU65235" xr:uid="{00000000-0002-0000-0500-000000000000}"/>
    <dataValidation type="decimal" allowBlank="1" showInputMessage="1" showErrorMessage="1" sqref="L1:L2 I1:I2 T1:T2 Q1:Q2 AG1:AG2 AB1:AB2 Y1:Y2 AJ1:AJ2 AR1:AR2 AO1:AO2 AW1:AW2 AZ1:AZ2 L9:L65235 Y9:Y65235 T9:T65235 I9:I65235 AB9:AB65235 AG9:AG65235 Q9:Q65235 AJ9:AJ65235 AO9:AO65235 AR9:AR65235 AW9:AW65235 AZ9:AZ65235" xr:uid="{00000000-0002-0000-05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I9:AI65235 H9:H65235 AA9:AA65235 X9:X65235 P9:P65235 S9:S65235 K9:K65235 AF9:AF65235 AQ9:AQ65235 AN9:AN65235 AY9:AY65235 AV9:AV65235" xr:uid="{00000000-0002-0000-0500-000002000000}">
      <formula1>0</formula1>
      <formula2>100</formula2>
    </dataValidation>
    <dataValidation type="list" allowBlank="1" showInputMessage="1" showErrorMessage="1" sqref="BH1:BH2 BH9:BH65235" xr:uid="{00000000-0002-0000-0500-000003000000}">
      <formula1>"ja,nee"</formula1>
    </dataValidation>
    <dataValidation type="whole" operator="lessThan" allowBlank="1" showInputMessage="1" showErrorMessage="1" sqref="BG6" xr:uid="{00000000-0002-0000-0500-000004000000}">
      <formula1>340</formula1>
    </dataValidation>
    <dataValidation type="whole" operator="lessThan" allowBlank="1" showInputMessage="1" showErrorMessage="1" sqref="BG5" xr:uid="{00000000-0002-0000-0500-000005000000}">
      <formula1>9</formula1>
    </dataValidation>
    <dataValidation type="whole" allowBlank="1" showInputMessage="1" showErrorMessage="1" sqref="BG4" xr:uid="{00000000-0002-0000-0500-000006000000}">
      <formula1>1</formula1>
      <formula2>2</formula2>
    </dataValidation>
    <dataValidation type="whole" allowBlank="1" showInputMessage="1" showErrorMessage="1" sqref="BG3" xr:uid="{00000000-0002-0000-05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0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6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7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8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9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0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1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2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>
    <pageSetUpPr fitToPage="1"/>
  </sheetPr>
  <dimension ref="A1:CN10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A3" sqref="A3:B3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1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130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119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1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278</v>
      </c>
      <c r="C9" s="1" t="s">
        <v>386</v>
      </c>
      <c r="D9" s="1" t="s">
        <v>279</v>
      </c>
      <c r="E9" s="1" t="s">
        <v>385</v>
      </c>
      <c r="F9" s="1" t="s">
        <v>202</v>
      </c>
      <c r="G9" s="62">
        <v>0</v>
      </c>
      <c r="H9" s="80">
        <v>72.099999999999994</v>
      </c>
      <c r="J9" s="87">
        <v>0</v>
      </c>
      <c r="K9" s="81">
        <v>40.880000000000003</v>
      </c>
      <c r="M9" s="62">
        <v>2</v>
      </c>
      <c r="N9" s="62">
        <v>2</v>
      </c>
      <c r="O9" s="63">
        <v>0</v>
      </c>
      <c r="P9" s="82">
        <v>65.010000000000005</v>
      </c>
      <c r="R9" s="63">
        <v>0</v>
      </c>
      <c r="S9" s="82">
        <v>31.06</v>
      </c>
      <c r="U9" s="63">
        <v>1</v>
      </c>
      <c r="V9" s="63">
        <v>1</v>
      </c>
      <c r="W9" s="62">
        <v>4</v>
      </c>
      <c r="X9" s="81">
        <v>71.86</v>
      </c>
      <c r="AC9" s="62">
        <v>1</v>
      </c>
      <c r="AD9" s="62">
        <v>1</v>
      </c>
      <c r="BC9">
        <f>N9+V9+AD9+AL9+AT9+BB9</f>
        <v>4</v>
      </c>
      <c r="BD9" s="24">
        <f>IF($O$4&gt;0,(LARGE(($N9,$V9,$AD9,$AL9,$AT9,$BB9),1)),"0")</f>
        <v>2</v>
      </c>
      <c r="BE9" s="24">
        <f>BC9-BD9</f>
        <v>2</v>
      </c>
      <c r="BF9" s="1">
        <v>1</v>
      </c>
      <c r="BI9" s="100" t="s">
        <v>462</v>
      </c>
      <c r="BK9">
        <f>IF(G9&gt;99,199,G9)</f>
        <v>0</v>
      </c>
      <c r="BL9">
        <f>IF(H9&gt;99,0,H9)</f>
        <v>72.099999999999994</v>
      </c>
      <c r="BM9">
        <f>IF(J9&gt;99,199,J9)</f>
        <v>0</v>
      </c>
      <c r="BN9">
        <f>IF(K9&gt;99,0,K9)</f>
        <v>40.880000000000003</v>
      </c>
      <c r="BO9">
        <f>BK9+BM9</f>
        <v>0</v>
      </c>
      <c r="BP9">
        <f>IF(O9&gt;99,199,O9)</f>
        <v>0</v>
      </c>
      <c r="BQ9">
        <f>IF(P9&gt;99,0,P9)</f>
        <v>65.010000000000005</v>
      </c>
      <c r="BR9">
        <f>IF(R9&gt;99,199,R9)</f>
        <v>0</v>
      </c>
      <c r="BS9">
        <f>IF(S9&gt;99,0,S9)</f>
        <v>31.06</v>
      </c>
      <c r="BT9">
        <f>BP9+BR9</f>
        <v>0</v>
      </c>
      <c r="BU9">
        <f>IF(W9&gt;99,199,W9)</f>
        <v>4</v>
      </c>
      <c r="BV9">
        <f>IF(X9&gt;99,0,X9)</f>
        <v>71.86</v>
      </c>
      <c r="BW9">
        <f>IF(Z9&gt;99,199,Z9)</f>
        <v>0</v>
      </c>
      <c r="BX9">
        <f>IF(AA9&gt;99,0,AA9)</f>
        <v>0</v>
      </c>
      <c r="BY9">
        <f>BU9+BW9</f>
        <v>4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  <row r="10" spans="1:92" x14ac:dyDescent="0.2">
      <c r="A10" s="1">
        <v>2</v>
      </c>
      <c r="B10" s="1" t="s">
        <v>276</v>
      </c>
      <c r="C10" s="1" t="s">
        <v>384</v>
      </c>
      <c r="D10" s="1" t="s">
        <v>277</v>
      </c>
      <c r="E10" s="1" t="s">
        <v>385</v>
      </c>
      <c r="F10" s="100" t="s">
        <v>464</v>
      </c>
      <c r="G10" s="62" t="s">
        <v>385</v>
      </c>
      <c r="H10" s="80">
        <v>65.400000000000006</v>
      </c>
      <c r="J10" s="87">
        <v>0</v>
      </c>
      <c r="K10" s="81">
        <v>35.1</v>
      </c>
      <c r="M10" s="62">
        <v>1</v>
      </c>
      <c r="N10" s="62">
        <v>1</v>
      </c>
      <c r="O10" s="63">
        <v>4</v>
      </c>
      <c r="P10" s="82">
        <v>69.94</v>
      </c>
      <c r="U10" s="63">
        <v>2</v>
      </c>
      <c r="V10" s="63">
        <v>2</v>
      </c>
      <c r="W10" s="103" t="s">
        <v>233</v>
      </c>
      <c r="AD10" s="62">
        <v>90</v>
      </c>
      <c r="BC10">
        <f>N10+V10+AD10+AL10+AT10+BB10</f>
        <v>93</v>
      </c>
      <c r="BD10" s="24">
        <f>IF($O$4&gt;0,(LARGE(($N10,$V10,$AD10,$AL10,$AT10,$BB10),1)),"0")</f>
        <v>90</v>
      </c>
      <c r="BE10" s="24">
        <f>BC10-BD10</f>
        <v>3</v>
      </c>
      <c r="BG10" s="1">
        <v>1</v>
      </c>
      <c r="BK10">
        <f>IF(G10&gt;99,199,G10)</f>
        <v>199</v>
      </c>
      <c r="BL10">
        <f>IF(H10&gt;99,0,H10)</f>
        <v>65.400000000000006</v>
      </c>
      <c r="BM10">
        <f>IF(J10&gt;99,199,J10)</f>
        <v>0</v>
      </c>
      <c r="BN10">
        <f>IF(K10&gt;99,0,K10)</f>
        <v>35.1</v>
      </c>
      <c r="BO10">
        <f>BK10+BM10</f>
        <v>199</v>
      </c>
      <c r="BP10">
        <f>IF(O10&gt;99,199,O10)</f>
        <v>4</v>
      </c>
      <c r="BQ10">
        <f>IF(P10&gt;99,0,P10)</f>
        <v>69.94</v>
      </c>
      <c r="BR10">
        <f>IF(R10&gt;99,199,R10)</f>
        <v>0</v>
      </c>
      <c r="BS10">
        <f>IF(S10&gt;99,0,S10)</f>
        <v>0</v>
      </c>
      <c r="BT10">
        <f>BP10+BR10</f>
        <v>4</v>
      </c>
      <c r="BU10">
        <f>IF(W10&gt;99,199,W10)</f>
        <v>199</v>
      </c>
      <c r="BV10">
        <f>IF(X10&gt;99,0,X10)</f>
        <v>0</v>
      </c>
      <c r="BW10">
        <f>IF(Z10&gt;99,199,Z10)</f>
        <v>0</v>
      </c>
      <c r="BX10">
        <f>IF(AA10&gt;99,0,AA10)</f>
        <v>0</v>
      </c>
      <c r="BY10">
        <f>BU10+BW10</f>
        <v>199</v>
      </c>
      <c r="BZ10">
        <f>IF(AE10&gt;99,199,AE10)</f>
        <v>0</v>
      </c>
      <c r="CA10">
        <f>IF(AF10&gt;99,0,AF10)</f>
        <v>0</v>
      </c>
      <c r="CB10">
        <f>IF(AH10&gt;99,199,AH10)</f>
        <v>0</v>
      </c>
      <c r="CC10">
        <f>IF(AI10&gt;99,0,AI10)</f>
        <v>0</v>
      </c>
      <c r="CD10">
        <f>BZ10+CB10</f>
        <v>0</v>
      </c>
      <c r="CE10">
        <f>IF(AM10&gt;99,199,AM10)</f>
        <v>0</v>
      </c>
      <c r="CF10">
        <f>IF(AN10&gt;99,0,AN10)</f>
        <v>0</v>
      </c>
      <c r="CG10">
        <f>IF(AP10&gt;99,199,AP10)</f>
        <v>0</v>
      </c>
      <c r="CH10">
        <f>IF(AQ10&gt;99,0,AQ10)</f>
        <v>0</v>
      </c>
      <c r="CI10">
        <f>CE10+CG10</f>
        <v>0</v>
      </c>
      <c r="CJ10">
        <f>IF(AU10&gt;99,199,AU10)</f>
        <v>0</v>
      </c>
      <c r="CK10">
        <f>IF(AV10&gt;99,0,AV10)</f>
        <v>0</v>
      </c>
      <c r="CL10">
        <f>IF(AX10&gt;99,199,AX10)</f>
        <v>0</v>
      </c>
      <c r="CM10">
        <f>IF(AY10&gt;99,0,AY10)</f>
        <v>0</v>
      </c>
      <c r="CN10">
        <f>CJ10+CL10</f>
        <v>0</v>
      </c>
    </row>
  </sheetData>
  <sheetProtection sheet="1" objects="1" scenarios="1"/>
  <sortState xmlns:xlrd2="http://schemas.microsoft.com/office/spreadsheetml/2017/richdata2" ref="A9:XFD11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800-000000000000}">
      <formula1>1</formula1>
      <formula2>4</formula2>
    </dataValidation>
    <dataValidation type="whole" allowBlank="1" showInputMessage="1" showErrorMessage="1" sqref="BG4" xr:uid="{00000000-0002-0000-0800-000001000000}">
      <formula1>1</formula1>
      <formula2>2</formula2>
    </dataValidation>
    <dataValidation type="whole" operator="lessThan" allowBlank="1" showInputMessage="1" showErrorMessage="1" sqref="BG5" xr:uid="{00000000-0002-0000-0800-000002000000}">
      <formula1>9</formula1>
    </dataValidation>
    <dataValidation type="whole" operator="lessThan" allowBlank="1" showInputMessage="1" showErrorMessage="1" sqref="BG6" xr:uid="{00000000-0002-0000-0800-000003000000}">
      <formula1>340</formula1>
    </dataValidation>
    <dataValidation type="list" allowBlank="1" showInputMessage="1" showErrorMessage="1" sqref="BH1:BH2 BH9:BH65326" xr:uid="{00000000-0002-0000-0800-000004000000}">
      <formula1>"ja,nee"</formula1>
    </dataValidation>
    <dataValidation type="decimal" allowBlank="1" showInputMessage="1" showErrorMessage="1" sqref="H1:H2 K1:K2 P1:P2 S1:S2 X1:X2 AA1:AA2 AI1:AI2 AF1:AF2 AN1:AN2 AQ1:AQ2 AY1:AY2 AV1:AV2 AV9:AV65326 AY9:AY65326 AN9:AN65326 AQ9:AQ65326 AF9:AF65326 K9:K65326 S9:S65326 P9:P65326 X9:X65326 AA9:AA65326 H9:H65326 AI9:AI65326" xr:uid="{00000000-0002-0000-08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326 AW9:AW65326 AR9:AR65326 AO9:AO65326 AJ9:AJ65326 Q9:Q65326 AG9:AG65326 AB9:AB65326 I9:I65326 T9:T65326 Y9:Y65326 L9:L65326" xr:uid="{00000000-0002-0000-0800-000006000000}">
      <formula1>0</formula1>
      <formula2>10</formula2>
    </dataValidation>
    <dataValidation operator="lessThan" allowBlank="1" showInputMessage="1" showErrorMessage="1" sqref="O1:O2 AE1:AE2 AU1:AU2 AU9:AU65326 AE9:AE65326 O9:O65326" xr:uid="{00000000-0002-0000-08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7">
    <pageSetUpPr fitToPage="1"/>
  </sheetPr>
  <dimension ref="A1:CN31"/>
  <sheetViews>
    <sheetView workbookViewId="0">
      <pane xSplit="5" ySplit="8" topLeftCell="L15" activePane="bottomRight" state="frozen"/>
      <selection activeCell="C4" sqref="C4:E4"/>
      <selection pane="topRight" activeCell="C4" sqref="C4:E4"/>
      <selection pane="bottomLeft" activeCell="C4" sqref="C4:E4"/>
      <selection pane="bottomRight" activeCell="A17" sqref="A17:XFD17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4.5703125" style="67" customWidth="1"/>
    <col min="9" max="9" width="4.140625" style="67" customWidth="1"/>
    <col min="10" max="10" width="3.7109375" style="87" customWidth="1"/>
    <col min="11" max="11" width="4.5703125" style="68" customWidth="1"/>
    <col min="12" max="12" width="4.140625" style="68" customWidth="1"/>
    <col min="13" max="14" width="3" style="62" customWidth="1"/>
    <col min="15" max="15" width="3.7109375" style="63" customWidth="1"/>
    <col min="16" max="16" width="4.5703125" style="70" customWidth="1"/>
    <col min="17" max="17" width="4.140625" style="70" customWidth="1"/>
    <col min="18" max="18" width="3.7109375" style="63" customWidth="1"/>
    <col min="19" max="19" width="4.5703125" style="70" customWidth="1"/>
    <col min="20" max="20" width="4.140625" style="70" customWidth="1"/>
    <col min="21" max="22" width="3" style="63" customWidth="1"/>
    <col min="23" max="23" width="3.7109375" style="62" customWidth="1"/>
    <col min="24" max="24" width="4.5703125" style="68" customWidth="1"/>
    <col min="25" max="25" width="4.140625" style="68" customWidth="1"/>
    <col min="26" max="26" width="3.7109375" style="62" customWidth="1"/>
    <col min="27" max="27" width="4.5703125" style="68" customWidth="1"/>
    <col min="28" max="28" width="4.140625" style="68" customWidth="1"/>
    <col min="29" max="30" width="3" style="62" customWidth="1"/>
    <col min="31" max="31" width="3.7109375" style="63" hidden="1" customWidth="1"/>
    <col min="32" max="32" width="4.5703125" style="70" hidden="1" customWidth="1"/>
    <col min="33" max="33" width="4.140625" style="70" hidden="1" customWidth="1"/>
    <col min="34" max="34" width="3.7109375" style="63" hidden="1" customWidth="1"/>
    <col min="35" max="35" width="4.5703125" style="70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4.5703125" style="68" hidden="1" customWidth="1"/>
    <col min="41" max="41" width="4.140625" style="68" hidden="1" customWidth="1"/>
    <col min="42" max="42" width="3.7109375" style="62" hidden="1" customWidth="1"/>
    <col min="43" max="43" width="4.5703125" style="68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4.5703125" style="70" hidden="1" customWidth="1"/>
    <col min="49" max="49" width="4.140625" style="70" hidden="1" customWidth="1"/>
    <col min="50" max="50" width="3.7109375" style="63" hidden="1" customWidth="1"/>
    <col min="51" max="51" width="4.5703125" style="70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6.2851562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65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IF(H2="",0,H2)</f>
        <v>0</v>
      </c>
      <c r="BM2">
        <f>IF(J2&gt;99,199,J2)</f>
        <v>0</v>
      </c>
      <c r="BN2">
        <f>IF(K2="",0,K2)</f>
        <v>0</v>
      </c>
      <c r="BO2">
        <f>BK2+BM2</f>
        <v>0</v>
      </c>
      <c r="BP2">
        <f>IF(O2&gt;99,199,O2)</f>
        <v>0</v>
      </c>
      <c r="BQ2">
        <f>IF(P2="",0,P2)</f>
        <v>0</v>
      </c>
      <c r="BR2">
        <f>IF(R2&gt;99,199,R2)</f>
        <v>0</v>
      </c>
      <c r="BS2">
        <f>IF(S2="",0,S2)</f>
        <v>0</v>
      </c>
      <c r="BT2">
        <f>BP2+BR2</f>
        <v>0</v>
      </c>
      <c r="BU2">
        <f>IF(W2&gt;99,199,W2)</f>
        <v>0</v>
      </c>
      <c r="BV2">
        <f>IF(X2="",0,X2)</f>
        <v>0</v>
      </c>
      <c r="BW2">
        <f>IF(Z2&gt;99,199,Z2)</f>
        <v>0</v>
      </c>
      <c r="BX2">
        <f>IF(AA2="",0,AA2)</f>
        <v>0</v>
      </c>
      <c r="BY2">
        <f>BU2+BW2</f>
        <v>0</v>
      </c>
      <c r="BZ2">
        <f>IF(AE2&gt;99,199,AE2)</f>
        <v>0</v>
      </c>
      <c r="CA2">
        <f>IF(AF2="",0,AF2)</f>
        <v>0</v>
      </c>
      <c r="CB2">
        <f>IF(AH2&gt;99,199,AH2)</f>
        <v>0</v>
      </c>
      <c r="CC2">
        <f>IF(AI2="",0,AI2)</f>
        <v>0</v>
      </c>
      <c r="CD2">
        <f>BZ2+CB2</f>
        <v>0</v>
      </c>
      <c r="CE2">
        <f>IF(AM2&gt;99,199,AM2)</f>
        <v>0</v>
      </c>
      <c r="CF2">
        <f>IF(AN2="",0,AN2)</f>
        <v>0</v>
      </c>
      <c r="CG2">
        <f>IF(AP2&gt;99,199,AP2)</f>
        <v>0</v>
      </c>
      <c r="CH2">
        <f>IF(AQ2="",0,AQ2)</f>
        <v>0</v>
      </c>
      <c r="CI2">
        <f>CE2+CG2</f>
        <v>0</v>
      </c>
      <c r="CJ2">
        <f>IF(AU2&gt;99,199,AU2)</f>
        <v>0</v>
      </c>
      <c r="CK2">
        <f>IF(AV2="",0,AV2)</f>
        <v>0</v>
      </c>
      <c r="CL2">
        <f>IF(AX2&gt;99,199,AX2)</f>
        <v>0</v>
      </c>
      <c r="CM2">
        <f>IF(AY2="",0,AY2)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9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130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3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24">
        <f>Instellingen!C43</f>
        <v>0</v>
      </c>
      <c r="AF7" s="125"/>
      <c r="AG7" s="125"/>
      <c r="AH7" s="125"/>
      <c r="AI7" s="125"/>
      <c r="AJ7" s="125"/>
      <c r="AK7" s="125"/>
      <c r="AL7" s="126"/>
      <c r="AM7" s="124" t="str">
        <f>Instellingen!C44</f>
        <v xml:space="preserve"> </v>
      </c>
      <c r="AN7" s="127"/>
      <c r="AO7" s="127"/>
      <c r="AP7" s="127"/>
      <c r="AQ7" s="127"/>
      <c r="AR7" s="127"/>
      <c r="AS7" s="127"/>
      <c r="AT7" s="128"/>
      <c r="AU7" s="124" t="str">
        <f>Instellingen!C45</f>
        <v xml:space="preserve"> </v>
      </c>
      <c r="AV7" s="127"/>
      <c r="AW7" s="127"/>
      <c r="AX7" s="127"/>
      <c r="AY7" s="127"/>
      <c r="AZ7" s="127"/>
      <c r="BA7" s="127"/>
      <c r="BB7" s="128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66" t="s">
        <v>74</v>
      </c>
      <c r="I8" s="66" t="s">
        <v>75</v>
      </c>
      <c r="J8" s="86" t="s">
        <v>76</v>
      </c>
      <c r="K8" s="69" t="s">
        <v>77</v>
      </c>
      <c r="L8" s="69" t="s">
        <v>78</v>
      </c>
      <c r="M8" s="2" t="s">
        <v>4</v>
      </c>
      <c r="N8" s="2" t="s">
        <v>15</v>
      </c>
      <c r="O8" s="89" t="s">
        <v>73</v>
      </c>
      <c r="P8" s="78" t="s">
        <v>74</v>
      </c>
      <c r="Q8" s="78" t="s">
        <v>75</v>
      </c>
      <c r="R8" s="71" t="s">
        <v>76</v>
      </c>
      <c r="S8" s="78" t="s">
        <v>77</v>
      </c>
      <c r="T8" s="78" t="s">
        <v>78</v>
      </c>
      <c r="U8" s="2" t="s">
        <v>4</v>
      </c>
      <c r="V8" s="2" t="s">
        <v>15</v>
      </c>
      <c r="W8" s="89" t="s">
        <v>73</v>
      </c>
      <c r="X8" s="78" t="s">
        <v>74</v>
      </c>
      <c r="Y8" s="78" t="s">
        <v>75</v>
      </c>
      <c r="Z8" s="71" t="s">
        <v>76</v>
      </c>
      <c r="AA8" s="78" t="s">
        <v>77</v>
      </c>
      <c r="AB8" s="78" t="s">
        <v>78</v>
      </c>
      <c r="AC8" s="2" t="s">
        <v>4</v>
      </c>
      <c r="AD8" s="2" t="s">
        <v>15</v>
      </c>
      <c r="AE8" s="89" t="s">
        <v>73</v>
      </c>
      <c r="AF8" s="78" t="s">
        <v>74</v>
      </c>
      <c r="AG8" s="78" t="s">
        <v>75</v>
      </c>
      <c r="AH8" s="71" t="s">
        <v>76</v>
      </c>
      <c r="AI8" s="78" t="s">
        <v>77</v>
      </c>
      <c r="AJ8" s="78" t="s">
        <v>78</v>
      </c>
      <c r="AK8" s="2" t="s">
        <v>4</v>
      </c>
      <c r="AL8" s="2" t="s">
        <v>15</v>
      </c>
      <c r="AM8" s="89" t="s">
        <v>73</v>
      </c>
      <c r="AN8" s="78" t="s">
        <v>74</v>
      </c>
      <c r="AO8" s="78" t="s">
        <v>75</v>
      </c>
      <c r="AP8" s="71" t="s">
        <v>76</v>
      </c>
      <c r="AQ8" s="78" t="s">
        <v>77</v>
      </c>
      <c r="AR8" s="78" t="s">
        <v>78</v>
      </c>
      <c r="AS8" s="2" t="s">
        <v>4</v>
      </c>
      <c r="AT8" s="2" t="s">
        <v>15</v>
      </c>
      <c r="AU8" s="89" t="s">
        <v>73</v>
      </c>
      <c r="AV8" s="78" t="s">
        <v>74</v>
      </c>
      <c r="AW8" s="78" t="s">
        <v>75</v>
      </c>
      <c r="AX8" s="71" t="s">
        <v>76</v>
      </c>
      <c r="AY8" s="78" t="s">
        <v>77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3" t="s">
        <v>106</v>
      </c>
      <c r="CF8" s="73" t="s">
        <v>107</v>
      </c>
      <c r="CG8" s="73" t="s">
        <v>108</v>
      </c>
      <c r="CH8" s="73" t="s">
        <v>109</v>
      </c>
      <c r="CI8" s="73" t="s">
        <v>110</v>
      </c>
      <c r="CJ8" s="73" t="s">
        <v>111</v>
      </c>
      <c r="CK8" s="73" t="s">
        <v>112</v>
      </c>
      <c r="CL8" s="73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245</v>
      </c>
      <c r="C9" s="1" t="s">
        <v>366</v>
      </c>
      <c r="D9" s="1" t="s">
        <v>246</v>
      </c>
      <c r="E9" s="1" t="s">
        <v>367</v>
      </c>
      <c r="F9" s="1" t="s">
        <v>175</v>
      </c>
      <c r="G9" s="62">
        <v>0</v>
      </c>
      <c r="H9" s="67">
        <v>72.5</v>
      </c>
      <c r="I9" s="67">
        <v>7</v>
      </c>
      <c r="J9" s="87">
        <v>0</v>
      </c>
      <c r="K9" s="68">
        <v>73.5</v>
      </c>
      <c r="L9" s="68">
        <v>7.5</v>
      </c>
      <c r="M9" s="62">
        <v>2</v>
      </c>
      <c r="N9" s="62">
        <v>2</v>
      </c>
      <c r="O9" s="63">
        <v>0</v>
      </c>
      <c r="P9" s="70">
        <v>77.5</v>
      </c>
      <c r="Q9" s="70">
        <v>7.5</v>
      </c>
      <c r="R9" s="63">
        <v>0</v>
      </c>
      <c r="S9" s="70">
        <v>80</v>
      </c>
      <c r="T9" s="70">
        <v>8</v>
      </c>
      <c r="U9" s="63">
        <v>1</v>
      </c>
      <c r="V9" s="63">
        <v>1</v>
      </c>
      <c r="W9" s="62">
        <v>0</v>
      </c>
      <c r="X9" s="68">
        <v>72.5</v>
      </c>
      <c r="Y9" s="68">
        <v>7</v>
      </c>
      <c r="Z9" s="62">
        <v>0</v>
      </c>
      <c r="AA9" s="68">
        <v>72.5</v>
      </c>
      <c r="AB9" s="68">
        <v>7</v>
      </c>
      <c r="AC9" s="62">
        <v>3</v>
      </c>
      <c r="AD9" s="62">
        <v>3</v>
      </c>
      <c r="BC9">
        <f t="shared" ref="BC9:BC31" si="0">N9+V9+AD9+AL9+AT9+BB9</f>
        <v>6</v>
      </c>
      <c r="BD9" s="24">
        <f>IF($O$4&gt;0,(LARGE(($N9,$V9,$AD9,$AL9,$AT9,$BB9),1)),"0")</f>
        <v>3</v>
      </c>
      <c r="BE9" s="24">
        <f t="shared" ref="BE9:BE31" si="1">BC9-BD9</f>
        <v>3</v>
      </c>
      <c r="BF9" s="1">
        <v>1</v>
      </c>
      <c r="BI9" s="100" t="s">
        <v>467</v>
      </c>
      <c r="BK9">
        <f t="shared" ref="BK9:BK31" si="2">IF(G9&gt;99,199,G9)</f>
        <v>0</v>
      </c>
      <c r="BL9">
        <f t="shared" ref="BL9:BL31" si="3">IF(H9="",0,H9)</f>
        <v>72.5</v>
      </c>
      <c r="BM9">
        <f t="shared" ref="BM9:BM31" si="4">IF(J9&gt;99,199,J9)</f>
        <v>0</v>
      </c>
      <c r="BN9">
        <f t="shared" ref="BN9:BN31" si="5">IF(K9="",0,K9)</f>
        <v>73.5</v>
      </c>
      <c r="BO9">
        <f t="shared" ref="BO9:BO31" si="6">BK9+BM9</f>
        <v>0</v>
      </c>
      <c r="BP9">
        <f t="shared" ref="BP9:BP31" si="7">IF(O9&gt;99,199,O9)</f>
        <v>0</v>
      </c>
      <c r="BQ9">
        <f t="shared" ref="BQ9:BQ31" si="8">IF(P9="",0,P9)</f>
        <v>77.5</v>
      </c>
      <c r="BR9">
        <f t="shared" ref="BR9:BR31" si="9">IF(R9&gt;99,199,R9)</f>
        <v>0</v>
      </c>
      <c r="BS9">
        <f t="shared" ref="BS9:BS31" si="10">IF(S9="",0,S9)</f>
        <v>80</v>
      </c>
      <c r="BT9">
        <f t="shared" ref="BT9:BT31" si="11">BP9+BR9</f>
        <v>0</v>
      </c>
      <c r="BU9">
        <f t="shared" ref="BU9:BU31" si="12">IF(W9&gt;99,199,W9)</f>
        <v>0</v>
      </c>
      <c r="BV9">
        <f t="shared" ref="BV9:BV31" si="13">IF(X9="",0,X9)</f>
        <v>72.5</v>
      </c>
      <c r="BW9">
        <f t="shared" ref="BW9:BW31" si="14">IF(Z9&gt;99,199,Z9)</f>
        <v>0</v>
      </c>
      <c r="BX9">
        <f t="shared" ref="BX9:BX31" si="15">IF(AA9="",0,AA9)</f>
        <v>72.5</v>
      </c>
      <c r="BY9">
        <f t="shared" ref="BY9:BY31" si="16">BU9+BW9</f>
        <v>0</v>
      </c>
      <c r="BZ9">
        <f t="shared" ref="BZ9:BZ31" si="17">IF(AE9&gt;99,199,AE9)</f>
        <v>0</v>
      </c>
      <c r="CA9">
        <f t="shared" ref="CA9:CA31" si="18">IF(AF9="",0,AF9)</f>
        <v>0</v>
      </c>
      <c r="CB9">
        <f t="shared" ref="CB9:CB31" si="19">IF(AH9&gt;99,199,AH9)</f>
        <v>0</v>
      </c>
      <c r="CC9">
        <f t="shared" ref="CC9:CC31" si="20">IF(AI9="",0,AI9)</f>
        <v>0</v>
      </c>
      <c r="CD9">
        <f t="shared" ref="CD9:CD31" si="21">BZ9+CB9</f>
        <v>0</v>
      </c>
      <c r="CE9">
        <f t="shared" ref="CE9:CE31" si="22">IF(AM9&gt;99,199,AM9)</f>
        <v>0</v>
      </c>
      <c r="CF9">
        <f t="shared" ref="CF9:CF31" si="23">IF(AN9="",0,AN9)</f>
        <v>0</v>
      </c>
      <c r="CG9">
        <f t="shared" ref="CG9:CG31" si="24">IF(AP9&gt;99,199,AP9)</f>
        <v>0</v>
      </c>
      <c r="CH9">
        <f t="shared" ref="CH9:CH31" si="25">IF(AQ9="",0,AQ9)</f>
        <v>0</v>
      </c>
      <c r="CI9">
        <f t="shared" ref="CI9:CI31" si="26">CE9+CG9</f>
        <v>0</v>
      </c>
      <c r="CJ9">
        <f t="shared" ref="CJ9:CJ31" si="27">IF(AU9&gt;99,199,AU9)</f>
        <v>0</v>
      </c>
      <c r="CK9">
        <f t="shared" ref="CK9:CK31" si="28">IF(AV9="",0,AV9)</f>
        <v>0</v>
      </c>
      <c r="CL9">
        <f t="shared" ref="CL9:CL31" si="29">IF(AX9&gt;99,199,AX9)</f>
        <v>0</v>
      </c>
      <c r="CM9">
        <f t="shared" ref="CM9:CM31" si="30">IF(AY9="",0,AY9)</f>
        <v>0</v>
      </c>
      <c r="CN9">
        <f t="shared" ref="CN9:CN31" si="31">CJ9+CL9</f>
        <v>0</v>
      </c>
    </row>
    <row r="10" spans="1:92" x14ac:dyDescent="0.2">
      <c r="A10" s="1">
        <v>2</v>
      </c>
      <c r="B10" s="1" t="s">
        <v>243</v>
      </c>
      <c r="C10" s="1" t="s">
        <v>353</v>
      </c>
      <c r="D10" s="1" t="s">
        <v>244</v>
      </c>
      <c r="E10" s="1" t="s">
        <v>365</v>
      </c>
      <c r="F10" s="1" t="s">
        <v>175</v>
      </c>
      <c r="G10" s="62">
        <v>0</v>
      </c>
      <c r="H10" s="67">
        <v>75.5</v>
      </c>
      <c r="I10" s="67">
        <v>7.5</v>
      </c>
      <c r="J10" s="87">
        <v>0</v>
      </c>
      <c r="K10" s="68">
        <v>76</v>
      </c>
      <c r="L10" s="68">
        <v>7.5</v>
      </c>
      <c r="M10" s="62">
        <v>1</v>
      </c>
      <c r="N10" s="62">
        <v>1</v>
      </c>
      <c r="O10" s="63">
        <v>0</v>
      </c>
      <c r="P10" s="70">
        <v>75</v>
      </c>
      <c r="Q10" s="70">
        <v>7</v>
      </c>
      <c r="R10" s="63">
        <v>0</v>
      </c>
      <c r="S10" s="70">
        <v>77.5</v>
      </c>
      <c r="T10" s="70">
        <v>7.5</v>
      </c>
      <c r="U10" s="63">
        <v>2</v>
      </c>
      <c r="V10" s="63">
        <v>2</v>
      </c>
      <c r="W10" s="62">
        <v>4</v>
      </c>
      <c r="X10" s="68">
        <v>72.5</v>
      </c>
      <c r="Y10" s="68">
        <v>7</v>
      </c>
      <c r="AC10" s="62">
        <v>10</v>
      </c>
      <c r="AD10" s="62">
        <v>10</v>
      </c>
      <c r="BC10">
        <f t="shared" si="0"/>
        <v>13</v>
      </c>
      <c r="BD10" s="24">
        <f>IF($O$4&gt;0,(LARGE(($N10,$V10,$AD10,$AL10,$AT10,$BB10),1)),"0")</f>
        <v>10</v>
      </c>
      <c r="BE10" s="24">
        <f t="shared" si="1"/>
        <v>3</v>
      </c>
      <c r="BF10" s="1">
        <v>2</v>
      </c>
      <c r="BI10" s="100"/>
      <c r="BK10">
        <f t="shared" si="2"/>
        <v>0</v>
      </c>
      <c r="BL10">
        <f t="shared" si="3"/>
        <v>75.5</v>
      </c>
      <c r="BM10">
        <f t="shared" si="4"/>
        <v>0</v>
      </c>
      <c r="BN10">
        <f t="shared" si="5"/>
        <v>76</v>
      </c>
      <c r="BO10">
        <f t="shared" si="6"/>
        <v>0</v>
      </c>
      <c r="BP10">
        <f t="shared" si="7"/>
        <v>0</v>
      </c>
      <c r="BQ10">
        <f t="shared" si="8"/>
        <v>75</v>
      </c>
      <c r="BR10">
        <f t="shared" si="9"/>
        <v>0</v>
      </c>
      <c r="BS10">
        <f t="shared" si="10"/>
        <v>77.5</v>
      </c>
      <c r="BT10">
        <f t="shared" si="11"/>
        <v>0</v>
      </c>
      <c r="BU10">
        <f t="shared" si="12"/>
        <v>4</v>
      </c>
      <c r="BV10">
        <f t="shared" si="13"/>
        <v>72.5</v>
      </c>
      <c r="BW10">
        <f t="shared" si="14"/>
        <v>0</v>
      </c>
      <c r="BX10">
        <f t="shared" si="15"/>
        <v>0</v>
      </c>
      <c r="BY10">
        <f t="shared" si="16"/>
        <v>4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252</v>
      </c>
      <c r="C11" s="1" t="s">
        <v>370</v>
      </c>
      <c r="D11" s="1" t="s">
        <v>253</v>
      </c>
      <c r="E11" s="1" t="s">
        <v>367</v>
      </c>
      <c r="F11" s="1" t="s">
        <v>174</v>
      </c>
      <c r="G11" s="62">
        <v>0</v>
      </c>
      <c r="H11" s="67">
        <v>69.5</v>
      </c>
      <c r="I11" s="67">
        <v>6.5</v>
      </c>
      <c r="J11" s="87">
        <v>0</v>
      </c>
      <c r="K11" s="68">
        <v>70</v>
      </c>
      <c r="L11" s="68">
        <v>6.5</v>
      </c>
      <c r="M11" s="62">
        <v>5</v>
      </c>
      <c r="N11" s="62">
        <v>5</v>
      </c>
      <c r="O11" s="63">
        <v>0</v>
      </c>
      <c r="P11" s="70">
        <v>71</v>
      </c>
      <c r="Q11" s="70">
        <v>7</v>
      </c>
      <c r="R11" s="63">
        <v>0</v>
      </c>
      <c r="S11" s="70">
        <v>73</v>
      </c>
      <c r="T11" s="70">
        <v>7</v>
      </c>
      <c r="U11" s="63">
        <v>5</v>
      </c>
      <c r="V11" s="63">
        <v>5</v>
      </c>
      <c r="W11" s="62">
        <v>0</v>
      </c>
      <c r="X11" s="68">
        <v>75</v>
      </c>
      <c r="Y11" s="68">
        <v>7.5</v>
      </c>
      <c r="Z11" s="62">
        <v>0</v>
      </c>
      <c r="AA11" s="68">
        <v>75</v>
      </c>
      <c r="AB11" s="68">
        <v>7.5</v>
      </c>
      <c r="AC11" s="62">
        <v>1</v>
      </c>
      <c r="AD11" s="62">
        <v>1</v>
      </c>
      <c r="BC11">
        <f t="shared" si="0"/>
        <v>11</v>
      </c>
      <c r="BD11" s="24">
        <f>IF($O$4&gt;0,(LARGE(($N11,$V11,$AD11,$AL11,$AT11,$BB11),1)),"0")</f>
        <v>5</v>
      </c>
      <c r="BE11" s="24">
        <f t="shared" si="1"/>
        <v>6</v>
      </c>
      <c r="BF11" s="1">
        <v>3</v>
      </c>
      <c r="BI11" s="100"/>
      <c r="BK11">
        <f t="shared" si="2"/>
        <v>0</v>
      </c>
      <c r="BL11">
        <f t="shared" si="3"/>
        <v>69.5</v>
      </c>
      <c r="BM11">
        <f t="shared" si="4"/>
        <v>0</v>
      </c>
      <c r="BN11">
        <f t="shared" si="5"/>
        <v>70</v>
      </c>
      <c r="BO11">
        <f t="shared" si="6"/>
        <v>0</v>
      </c>
      <c r="BP11">
        <f t="shared" si="7"/>
        <v>0</v>
      </c>
      <c r="BQ11">
        <f t="shared" si="8"/>
        <v>71</v>
      </c>
      <c r="BR11">
        <f t="shared" si="9"/>
        <v>0</v>
      </c>
      <c r="BS11">
        <f t="shared" si="10"/>
        <v>73</v>
      </c>
      <c r="BT11">
        <f t="shared" si="11"/>
        <v>0</v>
      </c>
      <c r="BU11">
        <f t="shared" si="12"/>
        <v>0</v>
      </c>
      <c r="BV11">
        <f t="shared" si="13"/>
        <v>75</v>
      </c>
      <c r="BW11">
        <f t="shared" si="14"/>
        <v>0</v>
      </c>
      <c r="BX11">
        <f t="shared" si="15"/>
        <v>75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239</v>
      </c>
      <c r="C12" s="1" t="s">
        <v>371</v>
      </c>
      <c r="D12" s="1" t="s">
        <v>240</v>
      </c>
      <c r="E12" s="1" t="s">
        <v>365</v>
      </c>
      <c r="F12" s="1" t="s">
        <v>174</v>
      </c>
      <c r="G12" s="62">
        <v>0</v>
      </c>
      <c r="H12" s="67">
        <v>69.5</v>
      </c>
      <c r="I12" s="67">
        <v>6.5</v>
      </c>
      <c r="J12" s="87">
        <v>0</v>
      </c>
      <c r="K12" s="68">
        <v>69.5</v>
      </c>
      <c r="L12" s="68">
        <v>6.5</v>
      </c>
      <c r="M12" s="62">
        <v>6</v>
      </c>
      <c r="N12" s="62">
        <v>6</v>
      </c>
      <c r="O12" s="63" t="s">
        <v>429</v>
      </c>
      <c r="V12" s="63">
        <v>90</v>
      </c>
      <c r="W12" s="62">
        <v>0</v>
      </c>
      <c r="X12" s="68">
        <v>70</v>
      </c>
      <c r="Y12" s="68">
        <v>7</v>
      </c>
      <c r="Z12" s="62">
        <v>0</v>
      </c>
      <c r="AA12" s="68">
        <v>73</v>
      </c>
      <c r="AB12" s="68">
        <v>7.5</v>
      </c>
      <c r="AC12" s="62">
        <v>2</v>
      </c>
      <c r="AD12" s="62">
        <v>2</v>
      </c>
      <c r="BC12">
        <f t="shared" si="0"/>
        <v>98</v>
      </c>
      <c r="BD12" s="24">
        <f>IF($O$4&gt;0,(LARGE(($N12,$V12,$AD12,$AL12,$AT12,$BB12),1)),"0")</f>
        <v>90</v>
      </c>
      <c r="BE12" s="24">
        <f t="shared" si="1"/>
        <v>8</v>
      </c>
      <c r="BF12" s="1">
        <v>4</v>
      </c>
      <c r="BK12">
        <f t="shared" si="2"/>
        <v>0</v>
      </c>
      <c r="BL12">
        <f t="shared" si="3"/>
        <v>69.5</v>
      </c>
      <c r="BM12">
        <f t="shared" si="4"/>
        <v>0</v>
      </c>
      <c r="BN12">
        <f t="shared" si="5"/>
        <v>69.5</v>
      </c>
      <c r="BO12">
        <f t="shared" si="6"/>
        <v>0</v>
      </c>
      <c r="BP12">
        <f t="shared" si="7"/>
        <v>199</v>
      </c>
      <c r="BQ12">
        <f t="shared" si="8"/>
        <v>0</v>
      </c>
      <c r="BR12">
        <f t="shared" si="9"/>
        <v>0</v>
      </c>
      <c r="BS12">
        <f t="shared" si="10"/>
        <v>0</v>
      </c>
      <c r="BT12">
        <f t="shared" si="11"/>
        <v>199</v>
      </c>
      <c r="BU12">
        <f t="shared" si="12"/>
        <v>0</v>
      </c>
      <c r="BV12">
        <f t="shared" si="13"/>
        <v>70</v>
      </c>
      <c r="BW12">
        <f t="shared" si="14"/>
        <v>0</v>
      </c>
      <c r="BX12">
        <f t="shared" si="15"/>
        <v>73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241</v>
      </c>
      <c r="C13" s="1" t="s">
        <v>374</v>
      </c>
      <c r="D13" s="1" t="s">
        <v>242</v>
      </c>
      <c r="E13" s="1" t="s">
        <v>365</v>
      </c>
      <c r="F13" s="1" t="s">
        <v>169</v>
      </c>
      <c r="G13" s="62">
        <v>0</v>
      </c>
      <c r="H13" s="67">
        <v>70.5</v>
      </c>
      <c r="I13" s="67">
        <v>7</v>
      </c>
      <c r="J13" s="87">
        <v>4</v>
      </c>
      <c r="K13" s="68">
        <v>70.5</v>
      </c>
      <c r="L13" s="68">
        <v>7</v>
      </c>
      <c r="M13" s="62">
        <v>9</v>
      </c>
      <c r="N13" s="62">
        <v>9</v>
      </c>
      <c r="O13" s="63">
        <v>0</v>
      </c>
      <c r="P13" s="70">
        <v>73</v>
      </c>
      <c r="Q13" s="70">
        <v>7</v>
      </c>
      <c r="R13" s="63">
        <v>0</v>
      </c>
      <c r="S13" s="70">
        <v>75</v>
      </c>
      <c r="T13" s="70">
        <v>7</v>
      </c>
      <c r="U13" s="63">
        <v>4</v>
      </c>
      <c r="V13" s="63">
        <v>4</v>
      </c>
      <c r="W13" s="62">
        <v>0</v>
      </c>
      <c r="X13" s="68">
        <v>72</v>
      </c>
      <c r="Y13" s="68">
        <v>7</v>
      </c>
      <c r="Z13" s="62">
        <v>0</v>
      </c>
      <c r="AA13" s="68">
        <v>70</v>
      </c>
      <c r="AB13" s="68">
        <v>7</v>
      </c>
      <c r="AC13" s="62">
        <v>5</v>
      </c>
      <c r="AD13" s="62">
        <v>5</v>
      </c>
      <c r="BC13">
        <f t="shared" si="0"/>
        <v>18</v>
      </c>
      <c r="BD13" s="24">
        <f>IF($O$4&gt;0,(LARGE(($N13,$V13,$AD13,$AL13,$AT13,$BB13),1)),"0")</f>
        <v>9</v>
      </c>
      <c r="BE13" s="24">
        <f t="shared" si="1"/>
        <v>9</v>
      </c>
      <c r="BF13" s="1">
        <v>5</v>
      </c>
      <c r="BK13">
        <f t="shared" si="2"/>
        <v>0</v>
      </c>
      <c r="BL13">
        <f t="shared" si="3"/>
        <v>70.5</v>
      </c>
      <c r="BM13">
        <f t="shared" si="4"/>
        <v>4</v>
      </c>
      <c r="BN13">
        <f t="shared" si="5"/>
        <v>70.5</v>
      </c>
      <c r="BO13">
        <f t="shared" si="6"/>
        <v>4</v>
      </c>
      <c r="BP13">
        <f t="shared" si="7"/>
        <v>0</v>
      </c>
      <c r="BQ13">
        <f t="shared" si="8"/>
        <v>73</v>
      </c>
      <c r="BR13">
        <f t="shared" si="9"/>
        <v>0</v>
      </c>
      <c r="BS13">
        <f t="shared" si="10"/>
        <v>75</v>
      </c>
      <c r="BT13">
        <f t="shared" si="11"/>
        <v>0</v>
      </c>
      <c r="BU13">
        <f t="shared" si="12"/>
        <v>0</v>
      </c>
      <c r="BV13">
        <f t="shared" si="13"/>
        <v>72</v>
      </c>
      <c r="BW13">
        <f t="shared" si="14"/>
        <v>0</v>
      </c>
      <c r="BX13">
        <f t="shared" si="15"/>
        <v>70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7</v>
      </c>
      <c r="B14" s="1" t="s">
        <v>425</v>
      </c>
      <c r="C14" s="1" t="s">
        <v>445</v>
      </c>
      <c r="D14" s="1" t="s">
        <v>426</v>
      </c>
      <c r="E14" s="1" t="s">
        <v>365</v>
      </c>
      <c r="F14" s="1" t="s">
        <v>414</v>
      </c>
      <c r="N14" s="62">
        <v>99</v>
      </c>
      <c r="O14" s="63">
        <v>0</v>
      </c>
      <c r="P14" s="70">
        <v>70</v>
      </c>
      <c r="Q14" s="70">
        <v>6.5</v>
      </c>
      <c r="R14" s="63">
        <v>0</v>
      </c>
      <c r="S14" s="70">
        <v>70</v>
      </c>
      <c r="T14" s="70">
        <v>6.5</v>
      </c>
      <c r="U14" s="63">
        <v>7</v>
      </c>
      <c r="V14" s="63">
        <v>7</v>
      </c>
      <c r="W14" s="62">
        <v>0</v>
      </c>
      <c r="X14" s="68">
        <v>73</v>
      </c>
      <c r="Y14" s="68">
        <v>7</v>
      </c>
      <c r="Z14" s="62">
        <v>0</v>
      </c>
      <c r="AA14" s="68">
        <v>72</v>
      </c>
      <c r="AB14" s="68">
        <v>7</v>
      </c>
      <c r="AC14" s="62">
        <v>4</v>
      </c>
      <c r="AD14" s="62">
        <v>4</v>
      </c>
      <c r="BC14">
        <f t="shared" si="0"/>
        <v>110</v>
      </c>
      <c r="BD14" s="24">
        <f>IF($O$4&gt;0,(LARGE(($N14,$V14,$AD14,$AL14,$AT14,$BB14),1)),"0")</f>
        <v>99</v>
      </c>
      <c r="BE14" s="24">
        <f t="shared" si="1"/>
        <v>11</v>
      </c>
      <c r="BF14" s="1">
        <v>6</v>
      </c>
      <c r="BK14">
        <f t="shared" si="2"/>
        <v>0</v>
      </c>
      <c r="BL14">
        <f t="shared" si="3"/>
        <v>0</v>
      </c>
      <c r="BM14">
        <f t="shared" si="4"/>
        <v>0</v>
      </c>
      <c r="BN14">
        <f t="shared" si="5"/>
        <v>0</v>
      </c>
      <c r="BO14">
        <f t="shared" si="6"/>
        <v>0</v>
      </c>
      <c r="BP14">
        <f t="shared" si="7"/>
        <v>0</v>
      </c>
      <c r="BQ14">
        <f t="shared" si="8"/>
        <v>70</v>
      </c>
      <c r="BR14">
        <f t="shared" si="9"/>
        <v>0</v>
      </c>
      <c r="BS14">
        <f t="shared" si="10"/>
        <v>70</v>
      </c>
      <c r="BT14">
        <f t="shared" si="11"/>
        <v>0</v>
      </c>
      <c r="BU14">
        <f t="shared" si="12"/>
        <v>0</v>
      </c>
      <c r="BV14">
        <f t="shared" si="13"/>
        <v>73</v>
      </c>
      <c r="BW14">
        <f t="shared" si="14"/>
        <v>0</v>
      </c>
      <c r="BX14">
        <f t="shared" si="15"/>
        <v>72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8</v>
      </c>
      <c r="B15" s="1" t="s">
        <v>261</v>
      </c>
      <c r="C15" s="1" t="s">
        <v>377</v>
      </c>
      <c r="D15" s="1" t="s">
        <v>262</v>
      </c>
      <c r="E15" s="1" t="s">
        <v>365</v>
      </c>
      <c r="F15" s="1" t="s">
        <v>181</v>
      </c>
      <c r="G15" s="62">
        <v>4</v>
      </c>
      <c r="H15" s="67">
        <v>72</v>
      </c>
      <c r="I15" s="67">
        <v>6.5</v>
      </c>
      <c r="M15" s="62">
        <v>12</v>
      </c>
      <c r="N15" s="62">
        <v>12</v>
      </c>
      <c r="O15" s="63">
        <v>4</v>
      </c>
      <c r="P15" s="70">
        <v>72.5</v>
      </c>
      <c r="Q15" s="70">
        <v>7</v>
      </c>
      <c r="U15" s="63">
        <v>9</v>
      </c>
      <c r="V15" s="63">
        <v>9</v>
      </c>
      <c r="W15" s="62">
        <v>0</v>
      </c>
      <c r="X15" s="68">
        <v>75</v>
      </c>
      <c r="Y15" s="68">
        <v>7.5</v>
      </c>
      <c r="Z15" s="62">
        <v>4</v>
      </c>
      <c r="AA15" s="68">
        <v>75</v>
      </c>
      <c r="AB15" s="68">
        <v>7.5</v>
      </c>
      <c r="AC15" s="62">
        <v>6</v>
      </c>
      <c r="AD15" s="62">
        <v>6</v>
      </c>
      <c r="BC15">
        <f t="shared" si="0"/>
        <v>27</v>
      </c>
      <c r="BD15" s="24">
        <f>IF($O$4&gt;0,(LARGE(($N15,$V15,$AD15,$AL15,$AT15,$BB15),1)),"0")</f>
        <v>12</v>
      </c>
      <c r="BE15" s="24">
        <f t="shared" si="1"/>
        <v>15</v>
      </c>
      <c r="BF15" s="1">
        <v>7</v>
      </c>
      <c r="BK15">
        <f t="shared" si="2"/>
        <v>4</v>
      </c>
      <c r="BL15">
        <f t="shared" si="3"/>
        <v>72</v>
      </c>
      <c r="BM15">
        <f t="shared" si="4"/>
        <v>0</v>
      </c>
      <c r="BN15">
        <f t="shared" si="5"/>
        <v>0</v>
      </c>
      <c r="BO15">
        <f t="shared" si="6"/>
        <v>4</v>
      </c>
      <c r="BP15">
        <f t="shared" si="7"/>
        <v>4</v>
      </c>
      <c r="BQ15">
        <f t="shared" si="8"/>
        <v>72.5</v>
      </c>
      <c r="BR15">
        <f t="shared" si="9"/>
        <v>0</v>
      </c>
      <c r="BS15">
        <f t="shared" si="10"/>
        <v>0</v>
      </c>
      <c r="BT15">
        <f t="shared" si="11"/>
        <v>4</v>
      </c>
      <c r="BU15">
        <f t="shared" si="12"/>
        <v>0</v>
      </c>
      <c r="BV15">
        <f t="shared" si="13"/>
        <v>75</v>
      </c>
      <c r="BW15">
        <f t="shared" si="14"/>
        <v>4</v>
      </c>
      <c r="BX15">
        <f t="shared" si="15"/>
        <v>75</v>
      </c>
      <c r="BY15">
        <f t="shared" si="16"/>
        <v>4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9</v>
      </c>
      <c r="B16" s="1" t="s">
        <v>237</v>
      </c>
      <c r="C16" s="1" t="s">
        <v>373</v>
      </c>
      <c r="D16" s="1" t="s">
        <v>238</v>
      </c>
      <c r="E16" s="1" t="s">
        <v>365</v>
      </c>
      <c r="F16" s="1" t="s">
        <v>195</v>
      </c>
      <c r="G16" s="62">
        <v>0</v>
      </c>
      <c r="H16" s="67">
        <v>77.5</v>
      </c>
      <c r="I16" s="67">
        <v>8</v>
      </c>
      <c r="J16" s="87">
        <v>4</v>
      </c>
      <c r="K16" s="68">
        <v>75</v>
      </c>
      <c r="L16" s="68">
        <v>7.5</v>
      </c>
      <c r="M16" s="62">
        <v>8</v>
      </c>
      <c r="N16" s="62">
        <v>8</v>
      </c>
      <c r="V16" s="63">
        <v>99</v>
      </c>
      <c r="W16" s="62">
        <v>0</v>
      </c>
      <c r="X16" s="68">
        <v>72.5</v>
      </c>
      <c r="Y16" s="68">
        <v>7</v>
      </c>
      <c r="Z16" s="62">
        <v>4</v>
      </c>
      <c r="AA16" s="68">
        <v>75</v>
      </c>
      <c r="AB16" s="68">
        <v>7.5</v>
      </c>
      <c r="AC16" s="62">
        <v>7</v>
      </c>
      <c r="AD16" s="62">
        <v>7</v>
      </c>
      <c r="BC16">
        <f t="shared" si="0"/>
        <v>114</v>
      </c>
      <c r="BD16" s="24">
        <f>IF($O$4&gt;0,(LARGE(($N16,$V16,$AD16,$AL16,$AT16,$BB16),1)),"0")</f>
        <v>99</v>
      </c>
      <c r="BE16" s="24">
        <f t="shared" si="1"/>
        <v>15</v>
      </c>
      <c r="BF16" s="1">
        <v>8</v>
      </c>
      <c r="BK16">
        <f t="shared" si="2"/>
        <v>0</v>
      </c>
      <c r="BL16">
        <f t="shared" si="3"/>
        <v>77.5</v>
      </c>
      <c r="BM16">
        <f t="shared" si="4"/>
        <v>4</v>
      </c>
      <c r="BN16">
        <f t="shared" si="5"/>
        <v>75</v>
      </c>
      <c r="BO16">
        <f t="shared" si="6"/>
        <v>4</v>
      </c>
      <c r="BP16">
        <f t="shared" si="7"/>
        <v>0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  <c r="BU16">
        <f t="shared" si="12"/>
        <v>0</v>
      </c>
      <c r="BV16">
        <f t="shared" si="13"/>
        <v>72.5</v>
      </c>
      <c r="BW16">
        <f t="shared" si="14"/>
        <v>4</v>
      </c>
      <c r="BX16">
        <f t="shared" si="15"/>
        <v>75</v>
      </c>
      <c r="BY16">
        <f t="shared" si="16"/>
        <v>4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10</v>
      </c>
      <c r="B17" s="1" t="s">
        <v>256</v>
      </c>
      <c r="C17" s="1" t="s">
        <v>375</v>
      </c>
      <c r="D17" s="1" t="s">
        <v>257</v>
      </c>
      <c r="E17" s="1" t="s">
        <v>365</v>
      </c>
      <c r="F17" s="1" t="s">
        <v>258</v>
      </c>
      <c r="G17" s="62">
        <v>0</v>
      </c>
      <c r="H17" s="67">
        <v>70</v>
      </c>
      <c r="I17" s="67">
        <v>6.5</v>
      </c>
      <c r="J17" s="87">
        <v>4</v>
      </c>
      <c r="K17" s="68">
        <v>67.5</v>
      </c>
      <c r="L17" s="68">
        <v>6.5</v>
      </c>
      <c r="M17" s="62">
        <v>10</v>
      </c>
      <c r="N17" s="62">
        <v>10</v>
      </c>
      <c r="V17" s="63">
        <v>99</v>
      </c>
      <c r="W17" s="62">
        <v>0</v>
      </c>
      <c r="X17" s="68">
        <v>72.5</v>
      </c>
      <c r="Y17" s="68">
        <v>7</v>
      </c>
      <c r="Z17" s="62">
        <v>4</v>
      </c>
      <c r="AA17" s="68">
        <v>70.5</v>
      </c>
      <c r="AB17" s="68">
        <v>7</v>
      </c>
      <c r="AC17" s="62">
        <v>8</v>
      </c>
      <c r="AD17" s="62">
        <v>8</v>
      </c>
      <c r="BC17">
        <f t="shared" si="0"/>
        <v>117</v>
      </c>
      <c r="BD17" s="24">
        <f>IF($O$4&gt;0,(LARGE(($N17,$V17,$AD17,$AL17,$AT17,$BB17),1)),"0")</f>
        <v>99</v>
      </c>
      <c r="BE17" s="24">
        <f t="shared" si="1"/>
        <v>18</v>
      </c>
      <c r="BF17" s="1">
        <v>9</v>
      </c>
      <c r="BK17">
        <f t="shared" si="2"/>
        <v>0</v>
      </c>
      <c r="BL17">
        <f t="shared" si="3"/>
        <v>70</v>
      </c>
      <c r="BM17">
        <f t="shared" si="4"/>
        <v>4</v>
      </c>
      <c r="BN17">
        <f t="shared" si="5"/>
        <v>67.5</v>
      </c>
      <c r="BO17">
        <f t="shared" si="6"/>
        <v>4</v>
      </c>
      <c r="BP17">
        <f t="shared" si="7"/>
        <v>0</v>
      </c>
      <c r="BQ17">
        <f t="shared" si="8"/>
        <v>0</v>
      </c>
      <c r="BR17">
        <f t="shared" si="9"/>
        <v>0</v>
      </c>
      <c r="BS17">
        <f t="shared" si="10"/>
        <v>0</v>
      </c>
      <c r="BT17">
        <f t="shared" si="11"/>
        <v>0</v>
      </c>
      <c r="BU17">
        <f t="shared" si="12"/>
        <v>0</v>
      </c>
      <c r="BV17">
        <f t="shared" si="13"/>
        <v>72.5</v>
      </c>
      <c r="BW17">
        <f t="shared" si="14"/>
        <v>4</v>
      </c>
      <c r="BX17">
        <f t="shared" si="15"/>
        <v>70.5</v>
      </c>
      <c r="BY17">
        <f t="shared" si="16"/>
        <v>4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11</v>
      </c>
      <c r="B18" s="1" t="s">
        <v>265</v>
      </c>
      <c r="C18" s="1" t="s">
        <v>380</v>
      </c>
      <c r="D18" s="1" t="s">
        <v>266</v>
      </c>
      <c r="E18" s="1" t="s">
        <v>365</v>
      </c>
      <c r="F18" s="1" t="s">
        <v>169</v>
      </c>
      <c r="G18" s="62">
        <v>6</v>
      </c>
      <c r="H18" s="67">
        <v>63</v>
      </c>
      <c r="I18" s="67">
        <v>6</v>
      </c>
      <c r="M18" s="62">
        <v>15</v>
      </c>
      <c r="N18" s="62">
        <v>15</v>
      </c>
      <c r="O18" s="63">
        <v>4</v>
      </c>
      <c r="P18" s="70">
        <v>70</v>
      </c>
      <c r="Q18" s="70">
        <v>7</v>
      </c>
      <c r="U18" s="63">
        <v>11</v>
      </c>
      <c r="V18" s="63">
        <v>11</v>
      </c>
      <c r="W18" s="62">
        <v>0</v>
      </c>
      <c r="X18" s="68">
        <v>68.5</v>
      </c>
      <c r="Y18" s="68">
        <v>6.5</v>
      </c>
      <c r="Z18" s="62">
        <v>4</v>
      </c>
      <c r="AA18" s="68">
        <v>68.5</v>
      </c>
      <c r="AB18" s="68">
        <v>6.5</v>
      </c>
      <c r="AC18" s="62">
        <v>9</v>
      </c>
      <c r="AD18" s="62">
        <v>9</v>
      </c>
      <c r="BC18">
        <f t="shared" si="0"/>
        <v>35</v>
      </c>
      <c r="BD18" s="24">
        <f>IF($O$4&gt;0,(LARGE(($N18,$V18,$AD18,$AL18,$AT18,$BB18),1)),"0")</f>
        <v>15</v>
      </c>
      <c r="BE18" s="24">
        <f t="shared" si="1"/>
        <v>20</v>
      </c>
      <c r="BG18" s="1">
        <v>1</v>
      </c>
      <c r="BK18">
        <f t="shared" si="2"/>
        <v>6</v>
      </c>
      <c r="BL18">
        <f t="shared" si="3"/>
        <v>63</v>
      </c>
      <c r="BM18">
        <f t="shared" si="4"/>
        <v>0</v>
      </c>
      <c r="BN18">
        <f t="shared" si="5"/>
        <v>0</v>
      </c>
      <c r="BO18">
        <f t="shared" si="6"/>
        <v>6</v>
      </c>
      <c r="BP18">
        <f t="shared" si="7"/>
        <v>4</v>
      </c>
      <c r="BQ18">
        <f t="shared" si="8"/>
        <v>70</v>
      </c>
      <c r="BR18">
        <f t="shared" si="9"/>
        <v>0</v>
      </c>
      <c r="BS18">
        <f t="shared" si="10"/>
        <v>0</v>
      </c>
      <c r="BT18">
        <f t="shared" si="11"/>
        <v>4</v>
      </c>
      <c r="BU18">
        <f t="shared" si="12"/>
        <v>0</v>
      </c>
      <c r="BV18">
        <f t="shared" si="13"/>
        <v>68.5</v>
      </c>
      <c r="BW18">
        <f t="shared" si="14"/>
        <v>4</v>
      </c>
      <c r="BX18">
        <f t="shared" si="15"/>
        <v>68.5</v>
      </c>
      <c r="BY18">
        <f t="shared" si="16"/>
        <v>4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12</v>
      </c>
      <c r="B19" s="1" t="s">
        <v>263</v>
      </c>
      <c r="C19" s="1" t="s">
        <v>378</v>
      </c>
      <c r="D19" s="1" t="s">
        <v>264</v>
      </c>
      <c r="E19" s="1" t="s">
        <v>367</v>
      </c>
      <c r="F19" s="1" t="s">
        <v>174</v>
      </c>
      <c r="G19" s="62">
        <v>4</v>
      </c>
      <c r="H19" s="67">
        <v>67.5</v>
      </c>
      <c r="I19" s="67">
        <v>6.5</v>
      </c>
      <c r="M19" s="62">
        <v>13</v>
      </c>
      <c r="N19" s="62">
        <v>13</v>
      </c>
      <c r="O19" s="63">
        <v>4</v>
      </c>
      <c r="P19" s="70">
        <v>74.5</v>
      </c>
      <c r="Q19" s="70">
        <v>7</v>
      </c>
      <c r="U19" s="63">
        <v>8</v>
      </c>
      <c r="V19" s="63">
        <v>8</v>
      </c>
      <c r="W19" s="62">
        <v>4</v>
      </c>
      <c r="X19" s="68">
        <v>71</v>
      </c>
      <c r="Y19" s="68">
        <v>7</v>
      </c>
      <c r="AC19" s="62">
        <v>12</v>
      </c>
      <c r="AD19" s="62">
        <v>12</v>
      </c>
      <c r="BC19">
        <f t="shared" si="0"/>
        <v>33</v>
      </c>
      <c r="BD19" s="24">
        <f>IF($O$4&gt;0,(LARGE(($N19,$V19,$AD19,$AL19,$AT19,$BB19),1)),"0")</f>
        <v>13</v>
      </c>
      <c r="BE19" s="24">
        <f t="shared" si="1"/>
        <v>20</v>
      </c>
      <c r="BG19" s="1">
        <v>2</v>
      </c>
      <c r="BK19">
        <f t="shared" si="2"/>
        <v>4</v>
      </c>
      <c r="BL19">
        <f t="shared" si="3"/>
        <v>67.5</v>
      </c>
      <c r="BM19">
        <f t="shared" si="4"/>
        <v>0</v>
      </c>
      <c r="BN19">
        <f t="shared" si="5"/>
        <v>0</v>
      </c>
      <c r="BO19">
        <f t="shared" si="6"/>
        <v>4</v>
      </c>
      <c r="BP19">
        <f t="shared" si="7"/>
        <v>4</v>
      </c>
      <c r="BQ19">
        <f t="shared" si="8"/>
        <v>74.5</v>
      </c>
      <c r="BR19">
        <f t="shared" si="9"/>
        <v>0</v>
      </c>
      <c r="BS19">
        <f t="shared" si="10"/>
        <v>0</v>
      </c>
      <c r="BT19">
        <f t="shared" si="11"/>
        <v>4</v>
      </c>
      <c r="BU19">
        <f t="shared" si="12"/>
        <v>4</v>
      </c>
      <c r="BV19">
        <f t="shared" si="13"/>
        <v>71</v>
      </c>
      <c r="BW19">
        <f t="shared" si="14"/>
        <v>0</v>
      </c>
      <c r="BX19">
        <f t="shared" si="15"/>
        <v>0</v>
      </c>
      <c r="BY19">
        <f t="shared" si="16"/>
        <v>4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13</v>
      </c>
      <c r="B20" s="1" t="s">
        <v>254</v>
      </c>
      <c r="C20" s="1" t="s">
        <v>372</v>
      </c>
      <c r="D20" s="1" t="s">
        <v>255</v>
      </c>
      <c r="E20" s="1" t="s">
        <v>367</v>
      </c>
      <c r="F20" s="1" t="s">
        <v>169</v>
      </c>
      <c r="G20" s="62">
        <v>0</v>
      </c>
      <c r="H20" s="67">
        <v>68</v>
      </c>
      <c r="I20" s="67">
        <v>7</v>
      </c>
      <c r="J20" s="87">
        <v>0</v>
      </c>
      <c r="K20" s="68">
        <v>65.5</v>
      </c>
      <c r="L20" s="68">
        <v>6.5</v>
      </c>
      <c r="M20" s="62">
        <v>7</v>
      </c>
      <c r="N20" s="62">
        <v>7</v>
      </c>
      <c r="O20" s="63">
        <v>6</v>
      </c>
      <c r="P20" s="70">
        <v>70</v>
      </c>
      <c r="Q20" s="70">
        <v>7</v>
      </c>
      <c r="U20" s="63">
        <v>13</v>
      </c>
      <c r="V20" s="63">
        <v>13</v>
      </c>
      <c r="AD20" s="62">
        <v>99</v>
      </c>
      <c r="BC20">
        <f t="shared" si="0"/>
        <v>119</v>
      </c>
      <c r="BD20" s="24">
        <f>IF($O$4&gt;0,(LARGE(($N20,$V20,$AD20,$AL20,$AT20,$BB20),1)),"0")</f>
        <v>99</v>
      </c>
      <c r="BE20" s="24">
        <f t="shared" si="1"/>
        <v>20</v>
      </c>
      <c r="BG20" s="1">
        <v>3</v>
      </c>
      <c r="BK20">
        <f t="shared" si="2"/>
        <v>0</v>
      </c>
      <c r="BL20">
        <f t="shared" si="3"/>
        <v>68</v>
      </c>
      <c r="BM20">
        <f t="shared" si="4"/>
        <v>0</v>
      </c>
      <c r="BN20">
        <f t="shared" si="5"/>
        <v>65.5</v>
      </c>
      <c r="BO20">
        <f t="shared" si="6"/>
        <v>0</v>
      </c>
      <c r="BP20">
        <f t="shared" si="7"/>
        <v>6</v>
      </c>
      <c r="BQ20">
        <f t="shared" si="8"/>
        <v>70</v>
      </c>
      <c r="BR20">
        <f t="shared" si="9"/>
        <v>0</v>
      </c>
      <c r="BS20">
        <f t="shared" si="10"/>
        <v>0</v>
      </c>
      <c r="BT20">
        <f t="shared" si="11"/>
        <v>6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14</v>
      </c>
      <c r="B21" s="1" t="s">
        <v>172</v>
      </c>
      <c r="C21" s="1" t="s">
        <v>446</v>
      </c>
      <c r="D21" s="1" t="s">
        <v>173</v>
      </c>
      <c r="E21" s="1" t="s">
        <v>367</v>
      </c>
      <c r="F21" s="1" t="s">
        <v>174</v>
      </c>
      <c r="N21" s="62">
        <v>99</v>
      </c>
      <c r="O21" s="63">
        <v>4</v>
      </c>
      <c r="P21" s="70">
        <v>72.5</v>
      </c>
      <c r="Q21" s="70">
        <v>7</v>
      </c>
      <c r="U21" s="63">
        <v>9</v>
      </c>
      <c r="V21" s="63">
        <v>9</v>
      </c>
      <c r="W21" s="62">
        <v>8</v>
      </c>
      <c r="X21" s="68">
        <v>68.5</v>
      </c>
      <c r="Y21" s="68">
        <v>6.5</v>
      </c>
      <c r="AC21" s="62">
        <v>14</v>
      </c>
      <c r="AD21" s="62">
        <v>14</v>
      </c>
      <c r="BC21">
        <f t="shared" si="0"/>
        <v>122</v>
      </c>
      <c r="BD21" s="24">
        <f>IF($O$4&gt;0,(LARGE(($N21,$V21,$AD21,$AL21,$AT21,$BB21),1)),"0")</f>
        <v>99</v>
      </c>
      <c r="BE21" s="24">
        <f t="shared" si="1"/>
        <v>23</v>
      </c>
      <c r="BK21">
        <f t="shared" si="2"/>
        <v>0</v>
      </c>
      <c r="BL21">
        <f t="shared" si="3"/>
        <v>0</v>
      </c>
      <c r="BM21">
        <f t="shared" si="4"/>
        <v>0</v>
      </c>
      <c r="BN21">
        <f t="shared" si="5"/>
        <v>0</v>
      </c>
      <c r="BO21">
        <f t="shared" si="6"/>
        <v>0</v>
      </c>
      <c r="BP21">
        <f t="shared" si="7"/>
        <v>4</v>
      </c>
      <c r="BQ21">
        <f t="shared" si="8"/>
        <v>72.5</v>
      </c>
      <c r="BR21">
        <f t="shared" si="9"/>
        <v>0</v>
      </c>
      <c r="BS21">
        <f t="shared" si="10"/>
        <v>0</v>
      </c>
      <c r="BT21">
        <f t="shared" si="11"/>
        <v>4</v>
      </c>
      <c r="BU21">
        <f t="shared" si="12"/>
        <v>8</v>
      </c>
      <c r="BV21">
        <f t="shared" si="13"/>
        <v>68.5</v>
      </c>
      <c r="BW21">
        <f t="shared" si="14"/>
        <v>0</v>
      </c>
      <c r="BX21">
        <f t="shared" si="15"/>
        <v>0</v>
      </c>
      <c r="BY21">
        <f t="shared" si="16"/>
        <v>8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x14ac:dyDescent="0.2">
      <c r="A22" s="1">
        <v>15</v>
      </c>
      <c r="B22" s="1" t="s">
        <v>259</v>
      </c>
      <c r="C22" s="1" t="s">
        <v>376</v>
      </c>
      <c r="D22" s="1" t="s">
        <v>260</v>
      </c>
      <c r="E22" s="1" t="s">
        <v>367</v>
      </c>
      <c r="F22" s="1" t="s">
        <v>169</v>
      </c>
      <c r="G22" s="62">
        <v>4</v>
      </c>
      <c r="H22" s="67">
        <v>73</v>
      </c>
      <c r="I22" s="67">
        <v>7.5</v>
      </c>
      <c r="M22" s="62">
        <v>11</v>
      </c>
      <c r="N22" s="62">
        <v>11</v>
      </c>
      <c r="O22" s="63">
        <v>4</v>
      </c>
      <c r="P22" s="70">
        <v>70</v>
      </c>
      <c r="Q22" s="70">
        <v>6.5</v>
      </c>
      <c r="U22" s="63">
        <v>12</v>
      </c>
      <c r="V22" s="63">
        <v>12</v>
      </c>
      <c r="AD22" s="62">
        <v>99</v>
      </c>
      <c r="BC22">
        <f t="shared" si="0"/>
        <v>122</v>
      </c>
      <c r="BD22" s="24">
        <f>IF($O$4&gt;0,(LARGE(($N22,$V22,$AD22,$AL22,$AT22,$BB22),1)),"0")</f>
        <v>99</v>
      </c>
      <c r="BE22" s="24">
        <f t="shared" si="1"/>
        <v>23</v>
      </c>
      <c r="BK22">
        <f t="shared" si="2"/>
        <v>4</v>
      </c>
      <c r="BL22">
        <f t="shared" si="3"/>
        <v>73</v>
      </c>
      <c r="BM22">
        <f t="shared" si="4"/>
        <v>0</v>
      </c>
      <c r="BN22">
        <f t="shared" si="5"/>
        <v>0</v>
      </c>
      <c r="BO22">
        <f t="shared" si="6"/>
        <v>4</v>
      </c>
      <c r="BP22">
        <f t="shared" si="7"/>
        <v>4</v>
      </c>
      <c r="BQ22">
        <f t="shared" si="8"/>
        <v>70</v>
      </c>
      <c r="BR22">
        <f t="shared" si="9"/>
        <v>0</v>
      </c>
      <c r="BS22">
        <f t="shared" si="10"/>
        <v>0</v>
      </c>
      <c r="BT22">
        <f t="shared" si="11"/>
        <v>4</v>
      </c>
      <c r="BU22">
        <f t="shared" si="12"/>
        <v>0</v>
      </c>
      <c r="BV22">
        <f t="shared" si="13"/>
        <v>0</v>
      </c>
      <c r="BW22">
        <f t="shared" si="14"/>
        <v>0</v>
      </c>
      <c r="BX22">
        <f t="shared" si="15"/>
        <v>0</v>
      </c>
      <c r="BY22">
        <f t="shared" si="16"/>
        <v>0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x14ac:dyDescent="0.2">
      <c r="A23" s="1">
        <v>16</v>
      </c>
      <c r="B23" s="1" t="s">
        <v>235</v>
      </c>
      <c r="C23" s="1" t="s">
        <v>379</v>
      </c>
      <c r="D23" s="1" t="s">
        <v>236</v>
      </c>
      <c r="E23" s="1" t="s">
        <v>365</v>
      </c>
      <c r="F23" s="1" t="s">
        <v>169</v>
      </c>
      <c r="G23" s="62">
        <v>6</v>
      </c>
      <c r="H23" s="67">
        <v>70.5</v>
      </c>
      <c r="I23" s="67">
        <v>7</v>
      </c>
      <c r="M23" s="62">
        <v>14</v>
      </c>
      <c r="N23" s="62">
        <v>14</v>
      </c>
      <c r="V23" s="63">
        <v>99</v>
      </c>
      <c r="W23" s="62">
        <v>4</v>
      </c>
      <c r="X23" s="68">
        <v>72.5</v>
      </c>
      <c r="Y23" s="68">
        <v>7</v>
      </c>
      <c r="AC23" s="62">
        <v>10</v>
      </c>
      <c r="AD23" s="62">
        <v>10</v>
      </c>
      <c r="BC23">
        <f t="shared" si="0"/>
        <v>123</v>
      </c>
      <c r="BD23" s="24">
        <f>IF($O$4&gt;0,(LARGE(($N23,$V23,$AD23,$AL23,$AT23,$BB23),1)),"0")</f>
        <v>99</v>
      </c>
      <c r="BE23" s="24">
        <f t="shared" si="1"/>
        <v>24</v>
      </c>
      <c r="BK23">
        <f t="shared" si="2"/>
        <v>6</v>
      </c>
      <c r="BL23">
        <f t="shared" si="3"/>
        <v>70.5</v>
      </c>
      <c r="BM23">
        <f t="shared" si="4"/>
        <v>0</v>
      </c>
      <c r="BN23">
        <f t="shared" si="5"/>
        <v>0</v>
      </c>
      <c r="BO23">
        <f t="shared" si="6"/>
        <v>6</v>
      </c>
      <c r="BP23">
        <f t="shared" si="7"/>
        <v>0</v>
      </c>
      <c r="BQ23">
        <f t="shared" si="8"/>
        <v>0</v>
      </c>
      <c r="BR23">
        <f t="shared" si="9"/>
        <v>0</v>
      </c>
      <c r="BS23">
        <f t="shared" si="10"/>
        <v>0</v>
      </c>
      <c r="BT23">
        <f t="shared" si="11"/>
        <v>0</v>
      </c>
      <c r="BU23">
        <f t="shared" si="12"/>
        <v>4</v>
      </c>
      <c r="BV23">
        <f t="shared" si="13"/>
        <v>72.5</v>
      </c>
      <c r="BW23">
        <f t="shared" si="14"/>
        <v>0</v>
      </c>
      <c r="BX23">
        <f t="shared" si="15"/>
        <v>0</v>
      </c>
      <c r="BY23">
        <f t="shared" si="16"/>
        <v>4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17</v>
      </c>
      <c r="B24" s="1" t="s">
        <v>427</v>
      </c>
      <c r="C24" s="1" t="s">
        <v>447</v>
      </c>
      <c r="D24" s="1" t="s">
        <v>428</v>
      </c>
      <c r="E24" s="1" t="s">
        <v>365</v>
      </c>
      <c r="F24" s="1" t="s">
        <v>175</v>
      </c>
      <c r="N24" s="62">
        <v>99</v>
      </c>
      <c r="O24" s="63">
        <v>6</v>
      </c>
      <c r="P24" s="70">
        <v>68</v>
      </c>
      <c r="Q24" s="70">
        <v>6.5</v>
      </c>
      <c r="U24" s="63">
        <v>14</v>
      </c>
      <c r="V24" s="63">
        <v>14</v>
      </c>
      <c r="W24" s="103" t="s">
        <v>234</v>
      </c>
      <c r="AD24" s="62">
        <v>90</v>
      </c>
      <c r="BC24">
        <f t="shared" si="0"/>
        <v>203</v>
      </c>
      <c r="BD24" s="24">
        <f>IF($O$4&gt;0,(LARGE(($N24,$V24,$AD24,$AL24,$AT24,$BB24),1)),"0")</f>
        <v>99</v>
      </c>
      <c r="BE24" s="24">
        <f t="shared" si="1"/>
        <v>104</v>
      </c>
      <c r="BK24">
        <f t="shared" si="2"/>
        <v>0</v>
      </c>
      <c r="BL24">
        <f t="shared" si="3"/>
        <v>0</v>
      </c>
      <c r="BM24">
        <f t="shared" si="4"/>
        <v>0</v>
      </c>
      <c r="BN24">
        <f t="shared" si="5"/>
        <v>0</v>
      </c>
      <c r="BO24">
        <f t="shared" si="6"/>
        <v>0</v>
      </c>
      <c r="BP24">
        <f t="shared" si="7"/>
        <v>6</v>
      </c>
      <c r="BQ24">
        <f t="shared" si="8"/>
        <v>68</v>
      </c>
      <c r="BR24">
        <f t="shared" si="9"/>
        <v>0</v>
      </c>
      <c r="BS24">
        <f t="shared" si="10"/>
        <v>0</v>
      </c>
      <c r="BT24">
        <f t="shared" si="11"/>
        <v>6</v>
      </c>
      <c r="BU24">
        <f t="shared" si="12"/>
        <v>199</v>
      </c>
      <c r="BV24">
        <f t="shared" si="13"/>
        <v>0</v>
      </c>
      <c r="BW24">
        <f t="shared" si="14"/>
        <v>0</v>
      </c>
      <c r="BX24">
        <f t="shared" si="15"/>
        <v>0</v>
      </c>
      <c r="BY24">
        <f t="shared" si="16"/>
        <v>199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ht="12" customHeight="1" x14ac:dyDescent="0.2">
      <c r="A25" s="1">
        <v>18</v>
      </c>
      <c r="B25" s="1" t="s">
        <v>416</v>
      </c>
      <c r="C25" s="1" t="s">
        <v>448</v>
      </c>
      <c r="D25" s="1" t="s">
        <v>417</v>
      </c>
      <c r="E25" s="1" t="s">
        <v>365</v>
      </c>
      <c r="F25" s="1" t="s">
        <v>181</v>
      </c>
      <c r="N25" s="62">
        <v>99</v>
      </c>
      <c r="O25" s="63">
        <v>16</v>
      </c>
      <c r="P25" s="70">
        <v>70.5</v>
      </c>
      <c r="Q25" s="70">
        <v>7</v>
      </c>
      <c r="U25" s="63">
        <v>15</v>
      </c>
      <c r="V25" s="63">
        <v>15</v>
      </c>
      <c r="AD25" s="62">
        <v>99</v>
      </c>
      <c r="BC25">
        <f t="shared" si="0"/>
        <v>213</v>
      </c>
      <c r="BD25" s="24">
        <f>IF($O$4&gt;0,(LARGE(($N25,$V25,$AD25,$AL25,$AT25,$BB25),1)),"0")</f>
        <v>99</v>
      </c>
      <c r="BE25" s="24">
        <f t="shared" si="1"/>
        <v>114</v>
      </c>
      <c r="BK25">
        <f t="shared" si="2"/>
        <v>0</v>
      </c>
      <c r="BL25">
        <f t="shared" si="3"/>
        <v>0</v>
      </c>
      <c r="BM25">
        <f t="shared" si="4"/>
        <v>0</v>
      </c>
      <c r="BN25">
        <f t="shared" si="5"/>
        <v>0</v>
      </c>
      <c r="BO25">
        <f t="shared" si="6"/>
        <v>0</v>
      </c>
      <c r="BP25">
        <f t="shared" si="7"/>
        <v>16</v>
      </c>
      <c r="BQ25">
        <f t="shared" si="8"/>
        <v>70.5</v>
      </c>
      <c r="BR25">
        <f t="shared" si="9"/>
        <v>0</v>
      </c>
      <c r="BS25">
        <f t="shared" si="10"/>
        <v>0</v>
      </c>
      <c r="BT25">
        <f t="shared" si="11"/>
        <v>16</v>
      </c>
      <c r="BU25">
        <f t="shared" si="12"/>
        <v>0</v>
      </c>
      <c r="BV25">
        <f t="shared" si="13"/>
        <v>0</v>
      </c>
      <c r="BW25">
        <f t="shared" si="14"/>
        <v>0</v>
      </c>
      <c r="BX25">
        <f t="shared" si="15"/>
        <v>0</v>
      </c>
      <c r="BY25">
        <f t="shared" si="16"/>
        <v>0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  <row r="26" spans="1:92" x14ac:dyDescent="0.2">
      <c r="A26" s="1">
        <v>19</v>
      </c>
      <c r="B26" s="1" t="s">
        <v>422</v>
      </c>
      <c r="C26" s="1" t="s">
        <v>449</v>
      </c>
      <c r="D26" s="1" t="s">
        <v>423</v>
      </c>
      <c r="E26" s="1" t="s">
        <v>365</v>
      </c>
      <c r="F26" s="1" t="s">
        <v>424</v>
      </c>
      <c r="N26" s="62">
        <v>99</v>
      </c>
      <c r="O26" s="63" t="s">
        <v>233</v>
      </c>
      <c r="V26" s="63">
        <v>90</v>
      </c>
      <c r="AD26" s="62">
        <v>99</v>
      </c>
      <c r="BC26">
        <f t="shared" si="0"/>
        <v>288</v>
      </c>
      <c r="BD26" s="24">
        <f>IF($O$4&gt;0,(LARGE(($N26,$V26,$AD26,$AL26,$AT26,$BB26),1)),"0")</f>
        <v>99</v>
      </c>
      <c r="BE26" s="24">
        <f t="shared" si="1"/>
        <v>189</v>
      </c>
      <c r="BK26">
        <f t="shared" si="2"/>
        <v>0</v>
      </c>
      <c r="BL26">
        <f t="shared" si="3"/>
        <v>0</v>
      </c>
      <c r="BM26">
        <f t="shared" si="4"/>
        <v>0</v>
      </c>
      <c r="BN26">
        <f t="shared" si="5"/>
        <v>0</v>
      </c>
      <c r="BO26">
        <f t="shared" si="6"/>
        <v>0</v>
      </c>
      <c r="BP26">
        <f t="shared" si="7"/>
        <v>199</v>
      </c>
      <c r="BQ26">
        <f t="shared" si="8"/>
        <v>0</v>
      </c>
      <c r="BR26">
        <f t="shared" si="9"/>
        <v>0</v>
      </c>
      <c r="BS26">
        <f t="shared" si="10"/>
        <v>0</v>
      </c>
      <c r="BT26">
        <f t="shared" si="11"/>
        <v>199</v>
      </c>
      <c r="BU26">
        <f t="shared" si="12"/>
        <v>0</v>
      </c>
      <c r="BV26">
        <f t="shared" si="13"/>
        <v>0</v>
      </c>
      <c r="BW26">
        <f t="shared" si="14"/>
        <v>0</v>
      </c>
      <c r="BX26">
        <f t="shared" si="15"/>
        <v>0</v>
      </c>
      <c r="BY26">
        <f t="shared" si="16"/>
        <v>0</v>
      </c>
      <c r="BZ26">
        <f t="shared" si="17"/>
        <v>0</v>
      </c>
      <c r="CA26">
        <f t="shared" si="18"/>
        <v>0</v>
      </c>
      <c r="CB26">
        <f t="shared" si="19"/>
        <v>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0</v>
      </c>
      <c r="CG26">
        <f t="shared" si="24"/>
        <v>0</v>
      </c>
      <c r="CH26">
        <f t="shared" si="25"/>
        <v>0</v>
      </c>
      <c r="CI26">
        <f t="shared" si="26"/>
        <v>0</v>
      </c>
      <c r="CJ26">
        <f t="shared" si="27"/>
        <v>0</v>
      </c>
      <c r="CK26">
        <f t="shared" si="28"/>
        <v>0</v>
      </c>
      <c r="CL26">
        <f t="shared" si="29"/>
        <v>0</v>
      </c>
      <c r="CM26">
        <f t="shared" si="30"/>
        <v>0</v>
      </c>
      <c r="CN26">
        <f t="shared" si="31"/>
        <v>0</v>
      </c>
    </row>
    <row r="27" spans="1:92" x14ac:dyDescent="0.2">
      <c r="A27" s="1">
        <v>19</v>
      </c>
      <c r="B27" s="1" t="s">
        <v>269</v>
      </c>
      <c r="C27" s="1" t="s">
        <v>382</v>
      </c>
      <c r="D27" s="1" t="s">
        <v>270</v>
      </c>
      <c r="E27" s="1" t="s">
        <v>365</v>
      </c>
      <c r="F27" s="1" t="s">
        <v>271</v>
      </c>
      <c r="G27" s="62" t="s">
        <v>234</v>
      </c>
      <c r="N27" s="62">
        <v>90</v>
      </c>
      <c r="V27" s="63">
        <v>99</v>
      </c>
      <c r="AD27" s="62">
        <v>99</v>
      </c>
      <c r="BC27">
        <f t="shared" si="0"/>
        <v>288</v>
      </c>
      <c r="BD27" s="24">
        <f>IF($O$4&gt;0,(LARGE(($N27,$V27,$AD27,$AL27,$AT27,$BB27),1)),"0")</f>
        <v>99</v>
      </c>
      <c r="BE27" s="24">
        <f t="shared" si="1"/>
        <v>189</v>
      </c>
      <c r="BK27">
        <f t="shared" si="2"/>
        <v>199</v>
      </c>
      <c r="BL27">
        <f t="shared" si="3"/>
        <v>0</v>
      </c>
      <c r="BM27">
        <f t="shared" si="4"/>
        <v>0</v>
      </c>
      <c r="BN27">
        <f t="shared" si="5"/>
        <v>0</v>
      </c>
      <c r="BO27">
        <f t="shared" si="6"/>
        <v>199</v>
      </c>
      <c r="BP27">
        <f t="shared" si="7"/>
        <v>0</v>
      </c>
      <c r="BQ27">
        <f t="shared" si="8"/>
        <v>0</v>
      </c>
      <c r="BR27">
        <f t="shared" si="9"/>
        <v>0</v>
      </c>
      <c r="BS27">
        <f t="shared" si="10"/>
        <v>0</v>
      </c>
      <c r="BT27">
        <f t="shared" si="11"/>
        <v>0</v>
      </c>
      <c r="BU27">
        <f t="shared" si="12"/>
        <v>0</v>
      </c>
      <c r="BV27">
        <f t="shared" si="13"/>
        <v>0</v>
      </c>
      <c r="BW27">
        <f t="shared" si="14"/>
        <v>0</v>
      </c>
      <c r="BX27">
        <f t="shared" si="15"/>
        <v>0</v>
      </c>
      <c r="BY27">
        <f t="shared" si="16"/>
        <v>0</v>
      </c>
      <c r="BZ27">
        <f t="shared" si="17"/>
        <v>0</v>
      </c>
      <c r="CA27">
        <f t="shared" si="18"/>
        <v>0</v>
      </c>
      <c r="CB27">
        <f t="shared" si="19"/>
        <v>0</v>
      </c>
      <c r="CC27">
        <f t="shared" si="20"/>
        <v>0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0</v>
      </c>
      <c r="CH27">
        <f t="shared" si="25"/>
        <v>0</v>
      </c>
      <c r="CI27">
        <f t="shared" si="26"/>
        <v>0</v>
      </c>
      <c r="CJ27">
        <f t="shared" si="27"/>
        <v>0</v>
      </c>
      <c r="CK27">
        <f t="shared" si="28"/>
        <v>0</v>
      </c>
      <c r="CL27">
        <f t="shared" si="29"/>
        <v>0</v>
      </c>
      <c r="CM27">
        <f t="shared" si="30"/>
        <v>0</v>
      </c>
      <c r="CN27">
        <f t="shared" si="31"/>
        <v>0</v>
      </c>
    </row>
    <row r="28" spans="1:92" x14ac:dyDescent="0.2">
      <c r="A28" s="1">
        <v>6</v>
      </c>
      <c r="B28" s="1" t="s">
        <v>249</v>
      </c>
      <c r="C28" s="1" t="s">
        <v>369</v>
      </c>
      <c r="D28" s="1" t="s">
        <v>250</v>
      </c>
      <c r="E28" s="1" t="s">
        <v>367</v>
      </c>
      <c r="F28" s="1" t="s">
        <v>251</v>
      </c>
      <c r="G28" s="62">
        <v>0</v>
      </c>
      <c r="H28" s="67">
        <v>73</v>
      </c>
      <c r="I28" s="67">
        <v>7.5</v>
      </c>
      <c r="J28" s="87">
        <v>0</v>
      </c>
      <c r="K28" s="68">
        <v>70.5</v>
      </c>
      <c r="L28" s="68">
        <v>7</v>
      </c>
      <c r="M28" s="62">
        <v>4</v>
      </c>
      <c r="N28" s="62">
        <v>99</v>
      </c>
      <c r="O28" s="63">
        <v>0</v>
      </c>
      <c r="P28" s="70">
        <v>72.5</v>
      </c>
      <c r="Q28" s="70">
        <v>7</v>
      </c>
      <c r="R28" s="63">
        <v>0</v>
      </c>
      <c r="S28" s="70">
        <v>72.5</v>
      </c>
      <c r="T28" s="70">
        <v>7</v>
      </c>
      <c r="U28" s="63">
        <v>6</v>
      </c>
      <c r="V28" s="63">
        <v>99</v>
      </c>
      <c r="AD28" s="62">
        <v>99</v>
      </c>
      <c r="BC28">
        <f t="shared" si="0"/>
        <v>297</v>
      </c>
      <c r="BD28" s="24">
        <f>IF($O$4&gt;0,(LARGE(($N28,$V28,$AD28,$AL28,$AT28,$BB28),1)),"0")</f>
        <v>99</v>
      </c>
      <c r="BE28" s="24">
        <f t="shared" si="1"/>
        <v>198</v>
      </c>
      <c r="BI28" s="100" t="s">
        <v>456</v>
      </c>
      <c r="BK28">
        <f t="shared" si="2"/>
        <v>0</v>
      </c>
      <c r="BL28">
        <f t="shared" si="3"/>
        <v>73</v>
      </c>
      <c r="BM28">
        <f t="shared" si="4"/>
        <v>0</v>
      </c>
      <c r="BN28">
        <f t="shared" si="5"/>
        <v>70.5</v>
      </c>
      <c r="BO28">
        <f t="shared" si="6"/>
        <v>0</v>
      </c>
      <c r="BP28">
        <f t="shared" si="7"/>
        <v>0</v>
      </c>
      <c r="BQ28">
        <f t="shared" si="8"/>
        <v>72.5</v>
      </c>
      <c r="BR28">
        <f t="shared" si="9"/>
        <v>0</v>
      </c>
      <c r="BS28">
        <f t="shared" si="10"/>
        <v>72.5</v>
      </c>
      <c r="BT28">
        <f t="shared" si="11"/>
        <v>0</v>
      </c>
      <c r="BU28">
        <f t="shared" si="12"/>
        <v>0</v>
      </c>
      <c r="BV28">
        <f t="shared" si="13"/>
        <v>0</v>
      </c>
      <c r="BW28">
        <f t="shared" si="14"/>
        <v>0</v>
      </c>
      <c r="BX28">
        <f t="shared" si="15"/>
        <v>0</v>
      </c>
      <c r="BY28">
        <f t="shared" si="16"/>
        <v>0</v>
      </c>
      <c r="BZ28">
        <f t="shared" si="17"/>
        <v>0</v>
      </c>
      <c r="CA28">
        <f t="shared" si="18"/>
        <v>0</v>
      </c>
      <c r="CB28">
        <f t="shared" si="19"/>
        <v>0</v>
      </c>
      <c r="CC28">
        <f t="shared" si="20"/>
        <v>0</v>
      </c>
      <c r="CD28">
        <f t="shared" si="21"/>
        <v>0</v>
      </c>
      <c r="CE28">
        <f t="shared" si="22"/>
        <v>0</v>
      </c>
      <c r="CF28">
        <f t="shared" si="23"/>
        <v>0</v>
      </c>
      <c r="CG28">
        <f t="shared" si="24"/>
        <v>0</v>
      </c>
      <c r="CH28">
        <f t="shared" si="25"/>
        <v>0</v>
      </c>
      <c r="CI28">
        <f t="shared" si="26"/>
        <v>0</v>
      </c>
      <c r="CJ28">
        <f t="shared" si="27"/>
        <v>0</v>
      </c>
      <c r="CK28">
        <f t="shared" si="28"/>
        <v>0</v>
      </c>
      <c r="CL28">
        <f t="shared" si="29"/>
        <v>0</v>
      </c>
      <c r="CM28">
        <f t="shared" si="30"/>
        <v>0</v>
      </c>
      <c r="CN28">
        <f t="shared" si="31"/>
        <v>0</v>
      </c>
    </row>
    <row r="29" spans="1:92" x14ac:dyDescent="0.2">
      <c r="A29" s="1">
        <v>21</v>
      </c>
      <c r="B29" s="1" t="s">
        <v>288</v>
      </c>
      <c r="C29" s="1" t="s">
        <v>393</v>
      </c>
      <c r="D29" s="1" t="s">
        <v>289</v>
      </c>
      <c r="E29" s="1" t="s">
        <v>394</v>
      </c>
      <c r="F29" s="1" t="s">
        <v>181</v>
      </c>
      <c r="N29" s="62">
        <v>99</v>
      </c>
      <c r="V29" s="63">
        <v>99</v>
      </c>
      <c r="W29" s="62">
        <v>8</v>
      </c>
      <c r="X29" s="68">
        <v>75.5</v>
      </c>
      <c r="Y29" s="68">
        <v>7.5</v>
      </c>
      <c r="AC29" s="62">
        <v>13</v>
      </c>
      <c r="AD29" s="62">
        <v>99</v>
      </c>
      <c r="BC29">
        <f t="shared" si="0"/>
        <v>297</v>
      </c>
      <c r="BD29" s="24">
        <f>IF($O$4&gt;0,(LARGE(($N29,$V29,$AD29,$AL29,$AT29,$BB29),1)),"0")</f>
        <v>99</v>
      </c>
      <c r="BE29" s="24">
        <f t="shared" si="1"/>
        <v>198</v>
      </c>
      <c r="BI29" s="100" t="s">
        <v>456</v>
      </c>
      <c r="BK29">
        <f t="shared" si="2"/>
        <v>0</v>
      </c>
      <c r="BL29">
        <f t="shared" si="3"/>
        <v>0</v>
      </c>
      <c r="BM29">
        <f t="shared" si="4"/>
        <v>0</v>
      </c>
      <c r="BN29">
        <f t="shared" si="5"/>
        <v>0</v>
      </c>
      <c r="BO29">
        <f t="shared" si="6"/>
        <v>0</v>
      </c>
      <c r="BP29">
        <f t="shared" si="7"/>
        <v>0</v>
      </c>
      <c r="BQ29">
        <f t="shared" si="8"/>
        <v>0</v>
      </c>
      <c r="BR29">
        <f t="shared" si="9"/>
        <v>0</v>
      </c>
      <c r="BS29">
        <f t="shared" si="10"/>
        <v>0</v>
      </c>
      <c r="BT29">
        <f t="shared" si="11"/>
        <v>0</v>
      </c>
      <c r="BU29">
        <f t="shared" si="12"/>
        <v>8</v>
      </c>
      <c r="BV29">
        <f t="shared" si="13"/>
        <v>75.5</v>
      </c>
      <c r="BW29">
        <f t="shared" si="14"/>
        <v>0</v>
      </c>
      <c r="BX29">
        <f t="shared" si="15"/>
        <v>0</v>
      </c>
      <c r="BY29">
        <f t="shared" si="16"/>
        <v>8</v>
      </c>
      <c r="BZ29">
        <f t="shared" si="17"/>
        <v>0</v>
      </c>
      <c r="CA29">
        <f t="shared" si="18"/>
        <v>0</v>
      </c>
      <c r="CB29">
        <f t="shared" si="19"/>
        <v>0</v>
      </c>
      <c r="CC29">
        <f t="shared" si="20"/>
        <v>0</v>
      </c>
      <c r="CD29">
        <f t="shared" si="21"/>
        <v>0</v>
      </c>
      <c r="CE29">
        <f t="shared" si="22"/>
        <v>0</v>
      </c>
      <c r="CF29">
        <f t="shared" si="23"/>
        <v>0</v>
      </c>
      <c r="CG29">
        <f t="shared" si="24"/>
        <v>0</v>
      </c>
      <c r="CH29">
        <f t="shared" si="25"/>
        <v>0</v>
      </c>
      <c r="CI29">
        <f t="shared" si="26"/>
        <v>0</v>
      </c>
      <c r="CJ29">
        <f t="shared" si="27"/>
        <v>0</v>
      </c>
      <c r="CK29">
        <f t="shared" si="28"/>
        <v>0</v>
      </c>
      <c r="CL29">
        <f t="shared" si="29"/>
        <v>0</v>
      </c>
      <c r="CM29">
        <f t="shared" si="30"/>
        <v>0</v>
      </c>
      <c r="CN29">
        <f t="shared" si="31"/>
        <v>0</v>
      </c>
    </row>
    <row r="30" spans="1:92" x14ac:dyDescent="0.2">
      <c r="A30" s="1">
        <v>21</v>
      </c>
      <c r="B30" s="1" t="s">
        <v>267</v>
      </c>
      <c r="C30" s="1" t="s">
        <v>381</v>
      </c>
      <c r="D30" s="1" t="s">
        <v>268</v>
      </c>
      <c r="E30" s="1" t="s">
        <v>365</v>
      </c>
      <c r="F30" s="1" t="s">
        <v>202</v>
      </c>
      <c r="G30" s="62">
        <v>15</v>
      </c>
      <c r="H30" s="67">
        <v>70.5</v>
      </c>
      <c r="I30" s="67">
        <v>7</v>
      </c>
      <c r="M30" s="62">
        <v>16</v>
      </c>
      <c r="N30" s="62">
        <v>99</v>
      </c>
      <c r="V30" s="63">
        <v>99</v>
      </c>
      <c r="W30" s="103" t="s">
        <v>234</v>
      </c>
      <c r="AD30" s="62">
        <v>99</v>
      </c>
      <c r="BC30">
        <f t="shared" si="0"/>
        <v>297</v>
      </c>
      <c r="BD30" s="24">
        <f>IF($O$4&gt;0,(LARGE(($N30,$V30,$AD30,$AL30,$AT30,$BB30),1)),"0")</f>
        <v>99</v>
      </c>
      <c r="BE30" s="24">
        <f t="shared" si="1"/>
        <v>198</v>
      </c>
      <c r="BI30" s="100" t="s">
        <v>456</v>
      </c>
      <c r="BK30">
        <f t="shared" si="2"/>
        <v>15</v>
      </c>
      <c r="BL30">
        <f t="shared" si="3"/>
        <v>70.5</v>
      </c>
      <c r="BM30">
        <f t="shared" si="4"/>
        <v>0</v>
      </c>
      <c r="BN30">
        <f t="shared" si="5"/>
        <v>0</v>
      </c>
      <c r="BO30">
        <f t="shared" si="6"/>
        <v>15</v>
      </c>
      <c r="BP30">
        <f t="shared" si="7"/>
        <v>0</v>
      </c>
      <c r="BQ30">
        <f t="shared" si="8"/>
        <v>0</v>
      </c>
      <c r="BR30">
        <f t="shared" si="9"/>
        <v>0</v>
      </c>
      <c r="BS30">
        <f t="shared" si="10"/>
        <v>0</v>
      </c>
      <c r="BT30">
        <f t="shared" si="11"/>
        <v>0</v>
      </c>
      <c r="BU30">
        <f t="shared" si="12"/>
        <v>199</v>
      </c>
      <c r="BV30">
        <f t="shared" si="13"/>
        <v>0</v>
      </c>
      <c r="BW30">
        <f t="shared" si="14"/>
        <v>0</v>
      </c>
      <c r="BX30">
        <f t="shared" si="15"/>
        <v>0</v>
      </c>
      <c r="BY30">
        <f t="shared" si="16"/>
        <v>199</v>
      </c>
      <c r="BZ30">
        <f t="shared" si="17"/>
        <v>0</v>
      </c>
      <c r="CA30">
        <f t="shared" si="18"/>
        <v>0</v>
      </c>
      <c r="CB30">
        <f t="shared" si="19"/>
        <v>0</v>
      </c>
      <c r="CC30">
        <f t="shared" si="20"/>
        <v>0</v>
      </c>
      <c r="CD30">
        <f t="shared" si="21"/>
        <v>0</v>
      </c>
      <c r="CE30">
        <f t="shared" si="22"/>
        <v>0</v>
      </c>
      <c r="CF30">
        <f t="shared" si="23"/>
        <v>0</v>
      </c>
      <c r="CG30">
        <f t="shared" si="24"/>
        <v>0</v>
      </c>
      <c r="CH30">
        <f t="shared" si="25"/>
        <v>0</v>
      </c>
      <c r="CI30">
        <f t="shared" si="26"/>
        <v>0</v>
      </c>
      <c r="CJ30">
        <f t="shared" si="27"/>
        <v>0</v>
      </c>
      <c r="CK30">
        <f t="shared" si="28"/>
        <v>0</v>
      </c>
      <c r="CL30">
        <f t="shared" si="29"/>
        <v>0</v>
      </c>
      <c r="CM30">
        <f t="shared" si="30"/>
        <v>0</v>
      </c>
      <c r="CN30">
        <f t="shared" si="31"/>
        <v>0</v>
      </c>
    </row>
    <row r="31" spans="1:92" x14ac:dyDescent="0.2">
      <c r="A31" s="1">
        <v>21</v>
      </c>
      <c r="B31" s="1" t="s">
        <v>247</v>
      </c>
      <c r="C31" s="1" t="s">
        <v>368</v>
      </c>
      <c r="D31" s="1" t="s">
        <v>248</v>
      </c>
      <c r="E31" s="1" t="s">
        <v>365</v>
      </c>
      <c r="F31" s="1" t="s">
        <v>181</v>
      </c>
      <c r="G31" s="62">
        <v>0</v>
      </c>
      <c r="H31" s="67">
        <v>73</v>
      </c>
      <c r="I31" s="67">
        <v>7.5</v>
      </c>
      <c r="J31" s="87">
        <v>0</v>
      </c>
      <c r="K31" s="68">
        <v>73</v>
      </c>
      <c r="L31" s="68">
        <v>7.5</v>
      </c>
      <c r="M31" s="62">
        <v>3</v>
      </c>
      <c r="N31" s="62">
        <v>99</v>
      </c>
      <c r="O31" s="63">
        <v>0</v>
      </c>
      <c r="P31" s="70">
        <v>73</v>
      </c>
      <c r="Q31" s="70">
        <v>7.5</v>
      </c>
      <c r="R31" s="63">
        <v>0</v>
      </c>
      <c r="S31" s="70">
        <v>75</v>
      </c>
      <c r="T31" s="70">
        <v>7.5</v>
      </c>
      <c r="U31" s="63">
        <v>3</v>
      </c>
      <c r="V31" s="63">
        <v>99</v>
      </c>
      <c r="AD31" s="62">
        <v>99</v>
      </c>
      <c r="BC31">
        <f t="shared" si="0"/>
        <v>297</v>
      </c>
      <c r="BD31" s="24">
        <f>IF($O$4&gt;0,(LARGE(($N31,$V31,$AD31,$AL31,$AT31,$BB31),1)),"0")</f>
        <v>99</v>
      </c>
      <c r="BE31" s="24">
        <f t="shared" si="1"/>
        <v>198</v>
      </c>
      <c r="BI31" s="100" t="s">
        <v>456</v>
      </c>
      <c r="BK31">
        <f t="shared" si="2"/>
        <v>0</v>
      </c>
      <c r="BL31">
        <f t="shared" si="3"/>
        <v>73</v>
      </c>
      <c r="BM31">
        <f t="shared" si="4"/>
        <v>0</v>
      </c>
      <c r="BN31">
        <f t="shared" si="5"/>
        <v>73</v>
      </c>
      <c r="BO31">
        <f t="shared" si="6"/>
        <v>0</v>
      </c>
      <c r="BP31">
        <f t="shared" si="7"/>
        <v>0</v>
      </c>
      <c r="BQ31">
        <f t="shared" si="8"/>
        <v>73</v>
      </c>
      <c r="BR31">
        <f t="shared" si="9"/>
        <v>0</v>
      </c>
      <c r="BS31">
        <f t="shared" si="10"/>
        <v>75</v>
      </c>
      <c r="BT31">
        <f t="shared" si="11"/>
        <v>0</v>
      </c>
      <c r="BU31">
        <f t="shared" si="12"/>
        <v>0</v>
      </c>
      <c r="BV31">
        <f t="shared" si="13"/>
        <v>0</v>
      </c>
      <c r="BW31">
        <f t="shared" si="14"/>
        <v>0</v>
      </c>
      <c r="BX31">
        <f t="shared" si="15"/>
        <v>0</v>
      </c>
      <c r="BY31">
        <f t="shared" si="16"/>
        <v>0</v>
      </c>
      <c r="BZ31">
        <f t="shared" si="17"/>
        <v>0</v>
      </c>
      <c r="CA31">
        <f t="shared" si="18"/>
        <v>0</v>
      </c>
      <c r="CB31">
        <f t="shared" si="19"/>
        <v>0</v>
      </c>
      <c r="CC31">
        <f t="shared" si="20"/>
        <v>0</v>
      </c>
      <c r="CD31">
        <f t="shared" si="21"/>
        <v>0</v>
      </c>
      <c r="CE31">
        <f t="shared" si="22"/>
        <v>0</v>
      </c>
      <c r="CF31">
        <f t="shared" si="23"/>
        <v>0</v>
      </c>
      <c r="CG31">
        <f t="shared" si="24"/>
        <v>0</v>
      </c>
      <c r="CH31">
        <f t="shared" si="25"/>
        <v>0</v>
      </c>
      <c r="CI31">
        <f t="shared" si="26"/>
        <v>0</v>
      </c>
      <c r="CJ31">
        <f t="shared" si="27"/>
        <v>0</v>
      </c>
      <c r="CK31">
        <f t="shared" si="28"/>
        <v>0</v>
      </c>
      <c r="CL31">
        <f t="shared" si="29"/>
        <v>0</v>
      </c>
      <c r="CM31">
        <f t="shared" si="30"/>
        <v>0</v>
      </c>
      <c r="CN31">
        <f t="shared" si="31"/>
        <v>0</v>
      </c>
    </row>
  </sheetData>
  <sheetProtection sheet="1" objects="1" scenarios="1"/>
  <sortState xmlns:xlrd2="http://schemas.microsoft.com/office/spreadsheetml/2017/richdata2" ref="A9:CN31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236 AE9:AE65236 O9:O65236" xr:uid="{00000000-0002-0000-0600-000000000000}"/>
    <dataValidation type="decimal" allowBlank="1" showInputMessage="1" showErrorMessage="1" sqref="L1:L2 I1:I2 T1:T2 Q1:Q2 AG1:AG2 AB1:AB2 Y1:Y2 AJ1:AJ2 AR1:AR2 AO1:AO2 AW1:AW2 AZ1:AZ2 AZ9:AZ65236 AW9:AW65236 AR9:AR65236 AO9:AO65236 AJ9:AJ65236 Q9:Q65236 AG9:AG65236 AB9:AB65236 I9:I65236 T9:T65236 Y9:Y65236 L9:L65236" xr:uid="{00000000-0002-0000-06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V9:AV65236 AY9:AY65236 AN9:AN65236 AQ9:AQ65236 AF9:AF65236 K9:K65236 S9:S65236 P9:P65236 X9:X65236 AA9:AA65236 H9:H65236 AI9:AI65236" xr:uid="{00000000-0002-0000-0600-000002000000}">
      <formula1>0</formula1>
      <formula2>100</formula2>
    </dataValidation>
    <dataValidation type="list" allowBlank="1" showInputMessage="1" showErrorMessage="1" sqref="BH1:BH2 BH9:BH65236" xr:uid="{00000000-0002-0000-0600-000003000000}">
      <formula1>"ja,nee"</formula1>
    </dataValidation>
    <dataValidation type="whole" operator="lessThan" allowBlank="1" showInputMessage="1" showErrorMessage="1" sqref="BG6" xr:uid="{00000000-0002-0000-0600-000004000000}">
      <formula1>340</formula1>
    </dataValidation>
    <dataValidation type="whole" operator="lessThan" allowBlank="1" showInputMessage="1" showErrorMessage="1" sqref="BG5" xr:uid="{00000000-0002-0000-0600-000005000000}">
      <formula1>9</formula1>
    </dataValidation>
    <dataValidation type="whole" allowBlank="1" showInputMessage="1" showErrorMessage="1" sqref="BG4" xr:uid="{00000000-0002-0000-0600-000006000000}">
      <formula1>1</formula1>
      <formula2>2</formula2>
    </dataValidation>
    <dataValidation type="whole" allowBlank="1" showInputMessage="1" showErrorMessage="1" sqref="BG3" xr:uid="{00000000-0002-0000-06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81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4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0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1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2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3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4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5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6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4">
    <pageSetUpPr fitToPage="1"/>
  </sheetPr>
  <dimension ref="A1:CN10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A9" sqref="A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2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131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119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1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280</v>
      </c>
      <c r="C9" s="1" t="s">
        <v>387</v>
      </c>
      <c r="D9" s="1" t="s">
        <v>281</v>
      </c>
      <c r="E9" s="1" t="s">
        <v>388</v>
      </c>
      <c r="F9" s="1" t="s">
        <v>181</v>
      </c>
      <c r="G9" s="62">
        <v>4</v>
      </c>
      <c r="H9" s="80">
        <v>62.28</v>
      </c>
      <c r="M9" s="62">
        <v>1</v>
      </c>
      <c r="N9" s="62">
        <v>1</v>
      </c>
      <c r="O9" s="63">
        <v>0</v>
      </c>
      <c r="P9" s="82">
        <v>67.650000000000006</v>
      </c>
      <c r="R9" s="63">
        <v>4</v>
      </c>
      <c r="S9" s="82">
        <v>31.76</v>
      </c>
      <c r="U9" s="63">
        <v>2</v>
      </c>
      <c r="V9" s="63">
        <v>2</v>
      </c>
      <c r="W9" s="62">
        <v>0</v>
      </c>
      <c r="X9" s="81">
        <v>74.59</v>
      </c>
      <c r="Z9" s="62">
        <v>11</v>
      </c>
      <c r="AA9" s="81">
        <v>58.73</v>
      </c>
      <c r="AC9" s="62">
        <v>1</v>
      </c>
      <c r="AD9" s="62">
        <v>1</v>
      </c>
      <c r="BC9">
        <f>N9+V9+AD9+AL9+AT9+BB9</f>
        <v>4</v>
      </c>
      <c r="BD9" s="24">
        <f>IF($O$4&gt;0,(LARGE(($N9,$V9,$AD9,$AL9,$AT9,$BB9),1)),"0")</f>
        <v>2</v>
      </c>
      <c r="BE9" s="24">
        <f>BC9-BD9</f>
        <v>2</v>
      </c>
      <c r="BF9" s="1">
        <v>1</v>
      </c>
      <c r="BI9" s="100" t="s">
        <v>462</v>
      </c>
      <c r="BK9">
        <f>IF(G9&gt;99,199,G9)</f>
        <v>4</v>
      </c>
      <c r="BL9">
        <f>IF(H9&gt;99,0,H9)</f>
        <v>62.28</v>
      </c>
      <c r="BM9">
        <f>IF(J9&gt;99,199,J9)</f>
        <v>0</v>
      </c>
      <c r="BN9">
        <f>IF(K9&gt;99,0,K9)</f>
        <v>0</v>
      </c>
      <c r="BO9">
        <f>BK9+BM9</f>
        <v>4</v>
      </c>
      <c r="BP9">
        <f>IF(O9&gt;99,199,O9)</f>
        <v>0</v>
      </c>
      <c r="BQ9">
        <f>IF(P9&gt;99,0,P9)</f>
        <v>67.650000000000006</v>
      </c>
      <c r="BR9">
        <f>IF(R9&gt;99,199,R9)</f>
        <v>4</v>
      </c>
      <c r="BS9">
        <f>IF(S9&gt;99,0,S9)</f>
        <v>31.76</v>
      </c>
      <c r="BT9">
        <f>BP9+BR9</f>
        <v>4</v>
      </c>
      <c r="BU9">
        <f>IF(W9&gt;99,199,W9)</f>
        <v>0</v>
      </c>
      <c r="BV9">
        <f>IF(X9&gt;99,0,X9)</f>
        <v>74.59</v>
      </c>
      <c r="BW9">
        <f>IF(Z9&gt;99,199,Z9)</f>
        <v>11</v>
      </c>
      <c r="BX9">
        <f>IF(AA9&gt;99,0,AA9)</f>
        <v>58.73</v>
      </c>
      <c r="BY9">
        <f>BU9+BW9</f>
        <v>11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  <row r="10" spans="1:92" x14ac:dyDescent="0.2">
      <c r="A10" s="1">
        <v>2</v>
      </c>
      <c r="B10" s="1" t="s">
        <v>282</v>
      </c>
      <c r="C10" s="1" t="s">
        <v>389</v>
      </c>
      <c r="D10" s="1" t="s">
        <v>283</v>
      </c>
      <c r="E10" s="1" t="s">
        <v>388</v>
      </c>
      <c r="F10" s="1" t="s">
        <v>169</v>
      </c>
      <c r="G10" s="62">
        <v>17</v>
      </c>
      <c r="H10" s="80">
        <v>97.61</v>
      </c>
      <c r="M10" s="62">
        <v>2</v>
      </c>
      <c r="N10" s="62">
        <v>2</v>
      </c>
      <c r="O10" s="63">
        <v>0</v>
      </c>
      <c r="P10" s="82">
        <v>57.44</v>
      </c>
      <c r="R10" s="63">
        <v>0</v>
      </c>
      <c r="S10" s="82">
        <v>26.85</v>
      </c>
      <c r="U10" s="63">
        <v>1</v>
      </c>
      <c r="V10" s="63">
        <v>1</v>
      </c>
      <c r="AD10" s="62">
        <v>99</v>
      </c>
      <c r="BC10">
        <f>N10+V10+AD10+AL10+AT10+BB10</f>
        <v>102</v>
      </c>
      <c r="BD10" s="24">
        <f>IF($O$4&gt;0,(LARGE(($N10,$V10,$AD10,$AL10,$AT10,$BB10),1)),"0")</f>
        <v>99</v>
      </c>
      <c r="BE10" s="24">
        <f>BC10-BD10</f>
        <v>3</v>
      </c>
      <c r="BF10" s="1">
        <v>2</v>
      </c>
      <c r="BK10">
        <f>IF(G10&gt;99,199,G10)</f>
        <v>17</v>
      </c>
      <c r="BL10">
        <f>IF(H10&gt;99,0,H10)</f>
        <v>97.61</v>
      </c>
      <c r="BM10">
        <f>IF(J10&gt;99,199,J10)</f>
        <v>0</v>
      </c>
      <c r="BN10">
        <f>IF(K10&gt;99,0,K10)</f>
        <v>0</v>
      </c>
      <c r="BO10">
        <f>BK10+BM10</f>
        <v>17</v>
      </c>
      <c r="BP10">
        <f>IF(O10&gt;99,199,O10)</f>
        <v>0</v>
      </c>
      <c r="BQ10">
        <f>IF(P10&gt;99,0,P10)</f>
        <v>57.44</v>
      </c>
      <c r="BR10">
        <f>IF(R10&gt;99,199,R10)</f>
        <v>0</v>
      </c>
      <c r="BS10">
        <f>IF(S10&gt;99,0,S10)</f>
        <v>26.85</v>
      </c>
      <c r="BT10">
        <f>BP10+BR10</f>
        <v>0</v>
      </c>
      <c r="BU10">
        <f>IF(W10&gt;99,199,W10)</f>
        <v>0</v>
      </c>
      <c r="BV10">
        <f>IF(X10&gt;99,0,X10)</f>
        <v>0</v>
      </c>
      <c r="BW10">
        <f>IF(Z10&gt;99,199,Z10)</f>
        <v>0</v>
      </c>
      <c r="BX10">
        <f>IF(AA10&gt;99,0,AA10)</f>
        <v>0</v>
      </c>
      <c r="BY10">
        <f>BU10+BW10</f>
        <v>0</v>
      </c>
      <c r="BZ10">
        <f>IF(AE10&gt;99,199,AE10)</f>
        <v>0</v>
      </c>
      <c r="CA10">
        <f>IF(AF10&gt;99,0,AF10)</f>
        <v>0</v>
      </c>
      <c r="CB10">
        <f>IF(AH10&gt;99,199,AH10)</f>
        <v>0</v>
      </c>
      <c r="CC10">
        <f>IF(AI10&gt;99,0,AI10)</f>
        <v>0</v>
      </c>
      <c r="CD10">
        <f>BZ10+CB10</f>
        <v>0</v>
      </c>
      <c r="CE10">
        <f>IF(AM10&gt;99,199,AM10)</f>
        <v>0</v>
      </c>
      <c r="CF10">
        <f>IF(AN10&gt;99,0,AN10)</f>
        <v>0</v>
      </c>
      <c r="CG10">
        <f>IF(AP10&gt;99,199,AP10)</f>
        <v>0</v>
      </c>
      <c r="CH10">
        <f>IF(AQ10&gt;99,0,AQ10)</f>
        <v>0</v>
      </c>
      <c r="CI10">
        <f>CE10+CG10</f>
        <v>0</v>
      </c>
      <c r="CJ10">
        <f>IF(AU10&gt;99,199,AU10)</f>
        <v>0</v>
      </c>
      <c r="CK10">
        <f>IF(AV10&gt;99,0,AV10)</f>
        <v>0</v>
      </c>
      <c r="CL10">
        <f>IF(AX10&gt;99,199,AX10)</f>
        <v>0</v>
      </c>
      <c r="CM10">
        <f>IF(AY10&gt;99,0,AY10)</f>
        <v>0</v>
      </c>
      <c r="CN10">
        <f>CJ10+CL10</f>
        <v>0</v>
      </c>
    </row>
  </sheetData>
  <sheetProtection sheet="1" objects="1" scenarios="1"/>
  <sortState xmlns:xlrd2="http://schemas.microsoft.com/office/spreadsheetml/2017/richdata2" ref="A9:XFD11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A00-000000000000}">
      <formula1>1</formula1>
      <formula2>4</formula2>
    </dataValidation>
    <dataValidation type="whole" allowBlank="1" showInputMessage="1" showErrorMessage="1" sqref="BG4" xr:uid="{00000000-0002-0000-0A00-000001000000}">
      <formula1>1</formula1>
      <formula2>2</formula2>
    </dataValidation>
    <dataValidation type="whole" operator="lessThan" allowBlank="1" showInputMessage="1" showErrorMessage="1" sqref="BG5" xr:uid="{00000000-0002-0000-0A00-000002000000}">
      <formula1>9</formula1>
    </dataValidation>
    <dataValidation type="whole" operator="lessThan" allowBlank="1" showInputMessage="1" showErrorMessage="1" sqref="BG6" xr:uid="{00000000-0002-0000-0A00-000003000000}">
      <formula1>340</formula1>
    </dataValidation>
    <dataValidation type="list" allowBlank="1" showInputMessage="1" showErrorMessage="1" sqref="BH1:BH2 BH9:BH65466" xr:uid="{00000000-0002-0000-0A00-000004000000}">
      <formula1>"ja,nee"</formula1>
    </dataValidation>
    <dataValidation type="decimal" allowBlank="1" showInputMessage="1" showErrorMessage="1" sqref="H1:H2 K1:K2 P1:P2 S1:S2 X1:X2 AA1:AA2 AI1:AI2 AF1:AF2 AN1:AN2 AQ1:AQ2 AY1:AY2 AV1:AV2 AV9:AV65466 AY9:AY65466 AN9:AN65466 AQ9:AQ65466 AF9:AF65466 K9:K65466 S9:S65466 P9:P65466 X9:X65466 AA9:AA65466 H9:H65466 AI9:AI65466" xr:uid="{00000000-0002-0000-0A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466 AW9:AW65466 AR9:AR65466 AO9:AO65466 AJ9:AJ65466 Q9:Q65466 AG9:AG65466 AB9:AB65466 I9:I65466 T9:T65466 Y9:Y65466 L9:L65466" xr:uid="{00000000-0002-0000-0A00-000006000000}">
      <formula1>0</formula1>
      <formula2>10</formula2>
    </dataValidation>
    <dataValidation operator="lessThan" allowBlank="1" showInputMessage="1" showErrorMessage="1" sqref="O1:O2 AE1:AE2 AU1:AU2 AU9:AU65466 AE9:AE65466 O9:O65466" xr:uid="{00000000-0002-0000-0A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8">
    <pageSetUpPr fitToPage="1"/>
  </sheetPr>
  <dimension ref="A1:CN25"/>
  <sheetViews>
    <sheetView workbookViewId="0">
      <pane xSplit="5" ySplit="8" topLeftCell="H9" activePane="bottomRight" state="frozen"/>
      <selection activeCell="C4" sqref="C4:E4"/>
      <selection pane="topRight" activeCell="C4" sqref="C4:E4"/>
      <selection pane="bottomLeft" activeCell="C4" sqref="C4:E4"/>
      <selection pane="bottomRight" activeCell="B9" sqref="B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5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7"/>
    </row>
    <row r="2" spans="1:92" ht="12.75" hidden="1" customHeight="1" x14ac:dyDescent="0.2">
      <c r="A2" s="9"/>
      <c r="B2" s="9"/>
      <c r="C2" s="9"/>
      <c r="D2" s="9"/>
      <c r="E2" s="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4" t="s">
        <v>8</v>
      </c>
      <c r="B3" s="106"/>
      <c r="C3" s="138" t="str">
        <f>Instellingen!B3</f>
        <v>Kring NVF</v>
      </c>
      <c r="D3" s="139"/>
      <c r="E3" s="140"/>
      <c r="F3" s="104" t="s">
        <v>27</v>
      </c>
      <c r="G3" s="105"/>
      <c r="H3" s="105"/>
      <c r="I3" s="105"/>
      <c r="J3" s="105"/>
      <c r="K3" s="105"/>
      <c r="L3" s="105"/>
      <c r="M3" s="105"/>
      <c r="N3" s="106"/>
      <c r="O3" s="141">
        <v>7</v>
      </c>
      <c r="P3" s="142"/>
      <c r="Q3" s="142"/>
      <c r="R3" s="142"/>
      <c r="S3" s="142"/>
      <c r="T3" s="142"/>
      <c r="U3" s="142"/>
      <c r="V3" s="143"/>
      <c r="W3" s="107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4" t="s">
        <v>26</v>
      </c>
      <c r="BD3" s="105"/>
      <c r="BE3" s="105"/>
      <c r="BF3" s="106"/>
      <c r="BG3" s="20">
        <f>Instellingen!B6</f>
        <v>3</v>
      </c>
      <c r="BH3" s="144"/>
      <c r="BI3" s="145"/>
    </row>
    <row r="4" spans="1:92" x14ac:dyDescent="0.2">
      <c r="A4" s="104" t="s">
        <v>9</v>
      </c>
      <c r="B4" s="106"/>
      <c r="C4" s="150" t="s">
        <v>131</v>
      </c>
      <c r="D4" s="139"/>
      <c r="E4" s="140"/>
      <c r="F4" s="104" t="s">
        <v>33</v>
      </c>
      <c r="G4" s="105"/>
      <c r="H4" s="105"/>
      <c r="I4" s="105"/>
      <c r="J4" s="105"/>
      <c r="K4" s="105"/>
      <c r="L4" s="105"/>
      <c r="M4" s="105"/>
      <c r="N4" s="106"/>
      <c r="O4" s="138">
        <f>Instellingen!B7</f>
        <v>1</v>
      </c>
      <c r="P4" s="139"/>
      <c r="Q4" s="139"/>
      <c r="R4" s="139"/>
      <c r="S4" s="139"/>
      <c r="T4" s="139"/>
      <c r="U4" s="139"/>
      <c r="V4" s="140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4"/>
      <c r="BD4" s="105"/>
      <c r="BE4" s="105"/>
      <c r="BF4" s="106"/>
      <c r="BG4" s="20"/>
      <c r="BH4" s="146"/>
      <c r="BI4" s="147"/>
    </row>
    <row r="5" spans="1:92" x14ac:dyDescent="0.2">
      <c r="A5" s="104" t="s">
        <v>10</v>
      </c>
      <c r="B5" s="106"/>
      <c r="C5" s="138" t="s">
        <v>120</v>
      </c>
      <c r="D5" s="139"/>
      <c r="E5" s="140"/>
      <c r="F5" s="104" t="s">
        <v>11</v>
      </c>
      <c r="G5" s="105"/>
      <c r="H5" s="105"/>
      <c r="I5" s="105"/>
      <c r="J5" s="105"/>
      <c r="K5" s="105"/>
      <c r="L5" s="105"/>
      <c r="M5" s="105"/>
      <c r="N5" s="106"/>
      <c r="O5" s="138">
        <f>Instellingen!B5</f>
        <v>99</v>
      </c>
      <c r="P5" s="139"/>
      <c r="Q5" s="139"/>
      <c r="R5" s="139"/>
      <c r="S5" s="139"/>
      <c r="T5" s="139"/>
      <c r="U5" s="139"/>
      <c r="V5" s="140"/>
      <c r="W5" s="113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6" t="s">
        <v>12</v>
      </c>
      <c r="BD5" s="117"/>
      <c r="BE5" s="117"/>
      <c r="BF5" s="118"/>
      <c r="BG5" s="8">
        <v>2</v>
      </c>
      <c r="BH5" s="146"/>
      <c r="BI5" s="147"/>
    </row>
    <row r="6" spans="1:92" ht="12.75" customHeight="1" x14ac:dyDescent="0.2">
      <c r="A6" s="151"/>
      <c r="B6" s="152"/>
      <c r="C6" s="152"/>
      <c r="D6" s="152"/>
      <c r="E6" s="153"/>
      <c r="F6" s="36" t="s">
        <v>13</v>
      </c>
      <c r="G6" s="129" t="str">
        <f>Instellingen!B40</f>
        <v>Wezep</v>
      </c>
      <c r="H6" s="130"/>
      <c r="I6" s="130"/>
      <c r="J6" s="130"/>
      <c r="K6" s="130"/>
      <c r="L6" s="130"/>
      <c r="M6" s="130"/>
      <c r="N6" s="131"/>
      <c r="O6" s="132" t="str">
        <f>Instellingen!B41</f>
        <v>Hierden</v>
      </c>
      <c r="P6" s="133"/>
      <c r="Q6" s="133"/>
      <c r="R6" s="133"/>
      <c r="S6" s="133"/>
      <c r="T6" s="133"/>
      <c r="U6" s="133"/>
      <c r="V6" s="134"/>
      <c r="W6" s="129" t="str">
        <f>Instellingen!B42</f>
        <v>Dronten</v>
      </c>
      <c r="X6" s="130"/>
      <c r="Y6" s="130"/>
      <c r="Z6" s="130"/>
      <c r="AA6" s="130"/>
      <c r="AB6" s="130"/>
      <c r="AC6" s="130"/>
      <c r="AD6" s="131"/>
      <c r="AE6" s="132">
        <f>Instellingen!B43</f>
        <v>0</v>
      </c>
      <c r="AF6" s="133"/>
      <c r="AG6" s="133"/>
      <c r="AH6" s="133"/>
      <c r="AI6" s="133"/>
      <c r="AJ6" s="133"/>
      <c r="AK6" s="133"/>
      <c r="AL6" s="134"/>
      <c r="AM6" s="129" t="str">
        <f>Instellingen!B44</f>
        <v xml:space="preserve"> </v>
      </c>
      <c r="AN6" s="130"/>
      <c r="AO6" s="130"/>
      <c r="AP6" s="130"/>
      <c r="AQ6" s="130"/>
      <c r="AR6" s="130"/>
      <c r="AS6" s="130"/>
      <c r="AT6" s="131"/>
      <c r="AU6" s="132" t="str">
        <f>Instellingen!B45</f>
        <v xml:space="preserve"> </v>
      </c>
      <c r="AV6" s="133"/>
      <c r="AW6" s="133"/>
      <c r="AX6" s="133"/>
      <c r="AY6" s="133"/>
      <c r="AZ6" s="133"/>
      <c r="BA6" s="133"/>
      <c r="BB6" s="134"/>
      <c r="BC6" s="119" t="s">
        <v>32</v>
      </c>
      <c r="BD6" s="120"/>
      <c r="BE6" s="106"/>
      <c r="BF6" s="34"/>
      <c r="BG6" s="20"/>
      <c r="BH6" s="146"/>
      <c r="BI6" s="147"/>
    </row>
    <row r="7" spans="1:92" ht="12.75" customHeight="1" x14ac:dyDescent="0.2">
      <c r="A7" s="154"/>
      <c r="B7" s="154"/>
      <c r="C7" s="154"/>
      <c r="D7" s="154"/>
      <c r="E7" s="155"/>
      <c r="F7" s="36" t="s">
        <v>14</v>
      </c>
      <c r="G7" s="121" t="str">
        <f>Instellingen!C40</f>
        <v>04 nov 2023</v>
      </c>
      <c r="H7" s="122"/>
      <c r="I7" s="122"/>
      <c r="J7" s="122"/>
      <c r="K7" s="122"/>
      <c r="L7" s="122"/>
      <c r="M7" s="122"/>
      <c r="N7" s="123"/>
      <c r="O7" s="156" t="str">
        <f>Instellingen!C41</f>
        <v>25 nov 2023</v>
      </c>
      <c r="P7" s="157"/>
      <c r="Q7" s="157"/>
      <c r="R7" s="157"/>
      <c r="S7" s="157"/>
      <c r="T7" s="157"/>
      <c r="U7" s="157"/>
      <c r="V7" s="158"/>
      <c r="W7" s="121" t="str">
        <f>Instellingen!C42</f>
        <v>05_06 jan 2024</v>
      </c>
      <c r="X7" s="122"/>
      <c r="Y7" s="122"/>
      <c r="Z7" s="122"/>
      <c r="AA7" s="122"/>
      <c r="AB7" s="122"/>
      <c r="AC7" s="122"/>
      <c r="AD7" s="123"/>
      <c r="AE7" s="156">
        <f>Instellingen!C43</f>
        <v>0</v>
      </c>
      <c r="AF7" s="157"/>
      <c r="AG7" s="157"/>
      <c r="AH7" s="157"/>
      <c r="AI7" s="157"/>
      <c r="AJ7" s="157"/>
      <c r="AK7" s="157"/>
      <c r="AL7" s="158"/>
      <c r="AM7" s="121" t="str">
        <f>Instellingen!C44</f>
        <v xml:space="preserve"> </v>
      </c>
      <c r="AN7" s="159"/>
      <c r="AO7" s="159"/>
      <c r="AP7" s="159"/>
      <c r="AQ7" s="159"/>
      <c r="AR7" s="159"/>
      <c r="AS7" s="159"/>
      <c r="AT7" s="160"/>
      <c r="AU7" s="156" t="str">
        <f>Instellingen!C45</f>
        <v xml:space="preserve"> </v>
      </c>
      <c r="AV7" s="161"/>
      <c r="AW7" s="161"/>
      <c r="AX7" s="161"/>
      <c r="AY7" s="161"/>
      <c r="AZ7" s="161"/>
      <c r="BA7" s="161"/>
      <c r="BB7" s="162"/>
      <c r="BC7" s="37" t="s">
        <v>34</v>
      </c>
      <c r="BD7" s="10" t="s">
        <v>35</v>
      </c>
      <c r="BE7" s="5" t="s">
        <v>36</v>
      </c>
      <c r="BF7" s="3"/>
      <c r="BG7" s="3"/>
      <c r="BH7" s="148"/>
      <c r="BI7" s="149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299</v>
      </c>
      <c r="C9" s="1" t="s">
        <v>389</v>
      </c>
      <c r="D9" s="1" t="s">
        <v>300</v>
      </c>
      <c r="E9" s="1" t="s">
        <v>390</v>
      </c>
      <c r="F9" s="1" t="s">
        <v>169</v>
      </c>
      <c r="G9" s="62">
        <v>4</v>
      </c>
      <c r="H9" s="80">
        <v>60.83</v>
      </c>
      <c r="M9" s="62">
        <v>10</v>
      </c>
      <c r="N9" s="62">
        <v>10</v>
      </c>
      <c r="O9" s="63">
        <v>0</v>
      </c>
      <c r="P9" s="82">
        <v>63.54</v>
      </c>
      <c r="R9" s="63">
        <v>0</v>
      </c>
      <c r="S9" s="82">
        <v>26.02</v>
      </c>
      <c r="U9" s="63">
        <v>1</v>
      </c>
      <c r="V9" s="63">
        <v>1</v>
      </c>
      <c r="W9" s="62">
        <v>0</v>
      </c>
      <c r="X9" s="81">
        <v>67.3</v>
      </c>
      <c r="Z9" s="62">
        <v>0</v>
      </c>
      <c r="AA9" s="81">
        <v>36.76</v>
      </c>
      <c r="AC9" s="62">
        <v>1</v>
      </c>
      <c r="AD9" s="62">
        <v>1</v>
      </c>
      <c r="BC9">
        <f t="shared" ref="BC9:BC25" si="0">N9+V9+AD9+AL9+AT9+BB9</f>
        <v>12</v>
      </c>
      <c r="BD9" s="24">
        <f>IF($O$4&gt;0,(LARGE(($N9,$V9,$AD9,$AL9,$AT9,$BB9),1)),"0")</f>
        <v>10</v>
      </c>
      <c r="BE9" s="24">
        <f t="shared" ref="BE9:BE25" si="1">BC9-BD9</f>
        <v>2</v>
      </c>
      <c r="BF9" s="1">
        <v>1</v>
      </c>
      <c r="BI9" s="100" t="s">
        <v>462</v>
      </c>
      <c r="BK9">
        <f t="shared" ref="BK9:BK25" si="2">IF(G9&gt;99,199,G9)</f>
        <v>4</v>
      </c>
      <c r="BL9">
        <f t="shared" ref="BL9:BL25" si="3">IF(H9&gt;99,0,H9)</f>
        <v>60.83</v>
      </c>
      <c r="BM9">
        <f t="shared" ref="BM9:BM25" si="4">IF(J9&gt;99,199,J9)</f>
        <v>0</v>
      </c>
      <c r="BN9">
        <f t="shared" ref="BN9:BN25" si="5">IF(K9&gt;99,0,K9)</f>
        <v>0</v>
      </c>
      <c r="BO9">
        <f t="shared" ref="BO9:BO25" si="6">BK9+BM9</f>
        <v>4</v>
      </c>
      <c r="BP9">
        <f t="shared" ref="BP9:BP25" si="7">IF(O9&gt;99,199,O9)</f>
        <v>0</v>
      </c>
      <c r="BQ9">
        <f t="shared" ref="BQ9:BQ25" si="8">IF(P9&gt;99,0,P9)</f>
        <v>63.54</v>
      </c>
      <c r="BR9">
        <f t="shared" ref="BR9:BR25" si="9">IF(R9&gt;99,199,R9)</f>
        <v>0</v>
      </c>
      <c r="BS9">
        <f t="shared" ref="BS9:BS25" si="10">IF(S9&gt;99,0,S9)</f>
        <v>26.02</v>
      </c>
      <c r="BT9">
        <f t="shared" ref="BT9:BT25" si="11">BP9+BR9</f>
        <v>0</v>
      </c>
      <c r="BU9">
        <f t="shared" ref="BU9:BU25" si="12">IF(W9&gt;99,199,W9)</f>
        <v>0</v>
      </c>
      <c r="BV9">
        <f t="shared" ref="BV9:BV25" si="13">IF(X9&gt;99,0,X9)</f>
        <v>67.3</v>
      </c>
      <c r="BW9">
        <f t="shared" ref="BW9:BW25" si="14">IF(Z9&gt;99,199,Z9)</f>
        <v>0</v>
      </c>
      <c r="BX9">
        <f t="shared" ref="BX9:BX25" si="15">IF(AA9&gt;99,0,AA9)</f>
        <v>36.76</v>
      </c>
      <c r="BY9">
        <f t="shared" ref="BY9:BY25" si="16">BU9+BW9</f>
        <v>0</v>
      </c>
      <c r="BZ9">
        <f t="shared" ref="BZ9:BZ25" si="17">IF(AE9&gt;99,199,AE9)</f>
        <v>0</v>
      </c>
      <c r="CA9">
        <f t="shared" ref="CA9:CA25" si="18">IF(AF9&gt;99,0,AF9)</f>
        <v>0</v>
      </c>
      <c r="CB9">
        <f t="shared" ref="CB9:CB25" si="19">IF(AH9&gt;99,199,AH9)</f>
        <v>0</v>
      </c>
      <c r="CC9">
        <f t="shared" ref="CC9:CC25" si="20">IF(AI9&gt;99,0,AI9)</f>
        <v>0</v>
      </c>
      <c r="CD9">
        <f t="shared" ref="CD9:CD25" si="21">BZ9+CB9</f>
        <v>0</v>
      </c>
      <c r="CE9">
        <f t="shared" ref="CE9:CE25" si="22">IF(AM9&gt;99,199,AM9)</f>
        <v>0</v>
      </c>
      <c r="CF9">
        <f t="shared" ref="CF9:CF25" si="23">IF(AN9&gt;99,0,AN9)</f>
        <v>0</v>
      </c>
      <c r="CG9">
        <f t="shared" ref="CG9:CG25" si="24">IF(AP9&gt;99,199,AP9)</f>
        <v>0</v>
      </c>
      <c r="CH9">
        <f t="shared" ref="CH9:CH25" si="25">IF(AQ9&gt;99,0,AQ9)</f>
        <v>0</v>
      </c>
      <c r="CI9">
        <f t="shared" ref="CI9:CI25" si="26">CE9+CG9</f>
        <v>0</v>
      </c>
      <c r="CJ9">
        <f t="shared" ref="CJ9:CJ25" si="27">IF(AU9&gt;99,199,AU9)</f>
        <v>0</v>
      </c>
      <c r="CK9">
        <f t="shared" ref="CK9:CK25" si="28">IF(AV9&gt;99,0,AV9)</f>
        <v>0</v>
      </c>
      <c r="CL9">
        <f t="shared" ref="CL9:CL25" si="29">IF(AX9&gt;99,199,AX9)</f>
        <v>0</v>
      </c>
      <c r="CM9">
        <f t="shared" ref="CM9:CM25" si="30">IF(AY9&gt;99,0,AY9)</f>
        <v>0</v>
      </c>
      <c r="CN9">
        <f t="shared" ref="CN9:CN25" si="31">CJ9+CL9</f>
        <v>0</v>
      </c>
    </row>
    <row r="10" spans="1:92" x14ac:dyDescent="0.2">
      <c r="A10" s="1">
        <v>2</v>
      </c>
      <c r="B10" s="1" t="s">
        <v>284</v>
      </c>
      <c r="C10" s="1" t="s">
        <v>391</v>
      </c>
      <c r="D10" s="1" t="s">
        <v>285</v>
      </c>
      <c r="E10" s="1" t="s">
        <v>390</v>
      </c>
      <c r="F10" s="1" t="s">
        <v>195</v>
      </c>
      <c r="G10" s="62">
        <v>0</v>
      </c>
      <c r="H10" s="80">
        <v>65.45</v>
      </c>
      <c r="J10" s="87">
        <v>0</v>
      </c>
      <c r="K10" s="81">
        <v>39.020000000000003</v>
      </c>
      <c r="M10" s="62">
        <v>2</v>
      </c>
      <c r="N10" s="62">
        <v>2</v>
      </c>
      <c r="O10" s="63">
        <v>0</v>
      </c>
      <c r="P10" s="82">
        <v>66.67</v>
      </c>
      <c r="R10" s="63">
        <v>4</v>
      </c>
      <c r="S10" s="82">
        <v>30.54</v>
      </c>
      <c r="U10" s="63">
        <v>5</v>
      </c>
      <c r="V10" s="63">
        <v>5</v>
      </c>
      <c r="W10" s="62">
        <v>0</v>
      </c>
      <c r="X10" s="81">
        <v>69</v>
      </c>
      <c r="Z10" s="62">
        <v>0</v>
      </c>
      <c r="AA10" s="81">
        <v>40.619999999999997</v>
      </c>
      <c r="AC10" s="62">
        <v>4</v>
      </c>
      <c r="AD10" s="62">
        <v>4</v>
      </c>
      <c r="BC10">
        <f t="shared" si="0"/>
        <v>11</v>
      </c>
      <c r="BD10" s="24">
        <f>IF($O$4&gt;0,(LARGE(($N10,$V10,$AD10,$AL10,$AT10,$BB10),1)),"0")</f>
        <v>5</v>
      </c>
      <c r="BE10" s="24">
        <f t="shared" si="1"/>
        <v>6</v>
      </c>
      <c r="BF10" s="1">
        <v>2</v>
      </c>
      <c r="BK10">
        <f t="shared" si="2"/>
        <v>0</v>
      </c>
      <c r="BL10">
        <f t="shared" si="3"/>
        <v>65.45</v>
      </c>
      <c r="BM10">
        <f t="shared" si="4"/>
        <v>0</v>
      </c>
      <c r="BN10">
        <f t="shared" si="5"/>
        <v>39.020000000000003</v>
      </c>
      <c r="BO10">
        <f t="shared" si="6"/>
        <v>0</v>
      </c>
      <c r="BP10">
        <f t="shared" si="7"/>
        <v>0</v>
      </c>
      <c r="BQ10">
        <f t="shared" si="8"/>
        <v>66.67</v>
      </c>
      <c r="BR10">
        <f t="shared" si="9"/>
        <v>4</v>
      </c>
      <c r="BS10">
        <f t="shared" si="10"/>
        <v>30.54</v>
      </c>
      <c r="BT10">
        <f t="shared" si="11"/>
        <v>4</v>
      </c>
      <c r="BU10">
        <f t="shared" si="12"/>
        <v>0</v>
      </c>
      <c r="BV10">
        <f t="shared" si="13"/>
        <v>69</v>
      </c>
      <c r="BW10">
        <f t="shared" si="14"/>
        <v>0</v>
      </c>
      <c r="BX10">
        <f t="shared" si="15"/>
        <v>40.619999999999997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247</v>
      </c>
      <c r="C11" s="1" t="s">
        <v>368</v>
      </c>
      <c r="D11" s="1" t="s">
        <v>248</v>
      </c>
      <c r="E11" s="1" t="s">
        <v>390</v>
      </c>
      <c r="F11" s="1" t="s">
        <v>181</v>
      </c>
      <c r="G11" s="62">
        <v>0</v>
      </c>
      <c r="H11" s="80">
        <v>57.91</v>
      </c>
      <c r="J11" s="87">
        <v>0</v>
      </c>
      <c r="K11" s="81">
        <v>36.15</v>
      </c>
      <c r="M11" s="62">
        <v>1</v>
      </c>
      <c r="N11" s="62">
        <v>1</v>
      </c>
      <c r="O11" s="63">
        <v>8</v>
      </c>
      <c r="P11" s="82">
        <v>53.29</v>
      </c>
      <c r="U11" s="63">
        <v>6</v>
      </c>
      <c r="V11" s="63">
        <v>6</v>
      </c>
      <c r="AD11" s="62">
        <v>99</v>
      </c>
      <c r="BC11">
        <f t="shared" si="0"/>
        <v>106</v>
      </c>
      <c r="BD11" s="24">
        <f>IF($O$4&gt;0,(LARGE(($N11,$V11,$AD11,$AL11,$AT11,$BB11),1)),"0")</f>
        <v>99</v>
      </c>
      <c r="BE11" s="24">
        <f t="shared" si="1"/>
        <v>7</v>
      </c>
      <c r="BF11" s="1">
        <v>3</v>
      </c>
      <c r="BK11">
        <f t="shared" si="2"/>
        <v>0</v>
      </c>
      <c r="BL11">
        <f t="shared" si="3"/>
        <v>57.91</v>
      </c>
      <c r="BM11">
        <f t="shared" si="4"/>
        <v>0</v>
      </c>
      <c r="BN11">
        <f t="shared" si="5"/>
        <v>36.15</v>
      </c>
      <c r="BO11">
        <f t="shared" si="6"/>
        <v>0</v>
      </c>
      <c r="BP11">
        <f t="shared" si="7"/>
        <v>8</v>
      </c>
      <c r="BQ11">
        <f t="shared" si="8"/>
        <v>53.29</v>
      </c>
      <c r="BR11">
        <f t="shared" si="9"/>
        <v>0</v>
      </c>
      <c r="BS11">
        <f t="shared" si="10"/>
        <v>0</v>
      </c>
      <c r="BT11">
        <f t="shared" si="11"/>
        <v>8</v>
      </c>
      <c r="BU11">
        <f t="shared" si="12"/>
        <v>0</v>
      </c>
      <c r="BV11">
        <f t="shared" si="13"/>
        <v>0</v>
      </c>
      <c r="BW11">
        <f t="shared" si="14"/>
        <v>0</v>
      </c>
      <c r="BX11">
        <f t="shared" si="15"/>
        <v>0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430</v>
      </c>
      <c r="C12" s="1" t="s">
        <v>450</v>
      </c>
      <c r="D12" s="1" t="s">
        <v>431</v>
      </c>
      <c r="E12" s="1" t="s">
        <v>390</v>
      </c>
      <c r="F12" s="1" t="s">
        <v>202</v>
      </c>
      <c r="N12" s="62">
        <v>99</v>
      </c>
      <c r="O12" s="63">
        <v>0</v>
      </c>
      <c r="P12" s="82">
        <v>61.2</v>
      </c>
      <c r="R12" s="63">
        <v>0</v>
      </c>
      <c r="S12" s="82">
        <v>27.95</v>
      </c>
      <c r="U12" s="63">
        <v>3</v>
      </c>
      <c r="V12" s="63">
        <v>3</v>
      </c>
      <c r="W12" s="62">
        <v>0</v>
      </c>
      <c r="X12" s="81">
        <v>65.25</v>
      </c>
      <c r="Z12" s="62">
        <v>4</v>
      </c>
      <c r="AA12" s="81">
        <v>41.52</v>
      </c>
      <c r="AC12" s="62">
        <v>6</v>
      </c>
      <c r="AD12" s="62">
        <v>6</v>
      </c>
      <c r="BC12">
        <f t="shared" si="0"/>
        <v>108</v>
      </c>
      <c r="BD12" s="24">
        <f>IF($O$4&gt;0,(LARGE(($N12,$V12,$AD12,$AL12,$AT12,$BB12),1)),"0")</f>
        <v>99</v>
      </c>
      <c r="BE12" s="24">
        <f t="shared" si="1"/>
        <v>9</v>
      </c>
      <c r="BF12" s="1">
        <v>4</v>
      </c>
      <c r="BK12">
        <f t="shared" si="2"/>
        <v>0</v>
      </c>
      <c r="BL12">
        <f t="shared" si="3"/>
        <v>0</v>
      </c>
      <c r="BM12">
        <f t="shared" si="4"/>
        <v>0</v>
      </c>
      <c r="BN12">
        <f t="shared" si="5"/>
        <v>0</v>
      </c>
      <c r="BO12">
        <f t="shared" si="6"/>
        <v>0</v>
      </c>
      <c r="BP12">
        <f t="shared" si="7"/>
        <v>0</v>
      </c>
      <c r="BQ12">
        <f t="shared" si="8"/>
        <v>61.2</v>
      </c>
      <c r="BR12">
        <f t="shared" si="9"/>
        <v>0</v>
      </c>
      <c r="BS12">
        <f t="shared" si="10"/>
        <v>27.95</v>
      </c>
      <c r="BT12">
        <f t="shared" si="11"/>
        <v>0</v>
      </c>
      <c r="BU12">
        <f t="shared" si="12"/>
        <v>0</v>
      </c>
      <c r="BV12">
        <f t="shared" si="13"/>
        <v>65.25</v>
      </c>
      <c r="BW12">
        <f t="shared" si="14"/>
        <v>4</v>
      </c>
      <c r="BX12">
        <f t="shared" si="15"/>
        <v>41.52</v>
      </c>
      <c r="BY12">
        <f t="shared" si="16"/>
        <v>4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288</v>
      </c>
      <c r="C13" s="1" t="s">
        <v>393</v>
      </c>
      <c r="D13" s="1" t="s">
        <v>289</v>
      </c>
      <c r="E13" s="1" t="s">
        <v>394</v>
      </c>
      <c r="F13" s="1" t="s">
        <v>181</v>
      </c>
      <c r="G13" s="62">
        <v>0</v>
      </c>
      <c r="H13" s="80">
        <v>65.42</v>
      </c>
      <c r="J13" s="87">
        <v>0</v>
      </c>
      <c r="K13" s="81">
        <v>40.58</v>
      </c>
      <c r="M13" s="62">
        <v>4</v>
      </c>
      <c r="N13" s="62">
        <v>4</v>
      </c>
      <c r="O13" s="63" t="s">
        <v>234</v>
      </c>
      <c r="V13" s="63">
        <v>90</v>
      </c>
      <c r="W13" s="62">
        <v>0</v>
      </c>
      <c r="X13" s="81">
        <v>68.13</v>
      </c>
      <c r="Z13" s="62">
        <v>4</v>
      </c>
      <c r="AA13" s="81">
        <v>54.47</v>
      </c>
      <c r="AC13" s="62">
        <v>7</v>
      </c>
      <c r="AD13" s="62">
        <v>7</v>
      </c>
      <c r="BC13">
        <f t="shared" si="0"/>
        <v>101</v>
      </c>
      <c r="BD13" s="24">
        <f>IF($O$4&gt;0,(LARGE(($N13,$V13,$AD13,$AL13,$AT13,$BB13),1)),"0")</f>
        <v>90</v>
      </c>
      <c r="BE13" s="24">
        <f t="shared" si="1"/>
        <v>11</v>
      </c>
      <c r="BF13" s="1">
        <v>5</v>
      </c>
      <c r="BI13" s="100"/>
      <c r="BK13">
        <f t="shared" si="2"/>
        <v>0</v>
      </c>
      <c r="BL13">
        <f t="shared" si="3"/>
        <v>65.42</v>
      </c>
      <c r="BM13">
        <f t="shared" si="4"/>
        <v>0</v>
      </c>
      <c r="BN13">
        <f t="shared" si="5"/>
        <v>40.58</v>
      </c>
      <c r="BO13">
        <f t="shared" si="6"/>
        <v>0</v>
      </c>
      <c r="BP13">
        <f t="shared" si="7"/>
        <v>199</v>
      </c>
      <c r="BQ13">
        <f t="shared" si="8"/>
        <v>0</v>
      </c>
      <c r="BR13">
        <f t="shared" si="9"/>
        <v>0</v>
      </c>
      <c r="BS13">
        <f t="shared" si="10"/>
        <v>0</v>
      </c>
      <c r="BT13">
        <f t="shared" si="11"/>
        <v>199</v>
      </c>
      <c r="BU13">
        <f t="shared" si="12"/>
        <v>0</v>
      </c>
      <c r="BV13">
        <f t="shared" si="13"/>
        <v>68.13</v>
      </c>
      <c r="BW13">
        <f t="shared" si="14"/>
        <v>4</v>
      </c>
      <c r="BX13">
        <f t="shared" si="15"/>
        <v>54.47</v>
      </c>
      <c r="BY13">
        <f t="shared" si="16"/>
        <v>4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267</v>
      </c>
      <c r="C14" s="1" t="s">
        <v>381</v>
      </c>
      <c r="D14" s="1" t="s">
        <v>268</v>
      </c>
      <c r="E14" s="1" t="s">
        <v>390</v>
      </c>
      <c r="F14" s="1" t="s">
        <v>202</v>
      </c>
      <c r="G14" s="62">
        <v>0</v>
      </c>
      <c r="H14" s="80">
        <v>62.88</v>
      </c>
      <c r="J14" s="87">
        <v>4</v>
      </c>
      <c r="K14" s="81">
        <v>45.89</v>
      </c>
      <c r="M14" s="62">
        <v>6</v>
      </c>
      <c r="N14" s="62">
        <v>6</v>
      </c>
      <c r="V14" s="63">
        <v>99</v>
      </c>
      <c r="W14" s="103" t="s">
        <v>234</v>
      </c>
      <c r="AD14" s="62">
        <v>90</v>
      </c>
      <c r="BC14">
        <f t="shared" si="0"/>
        <v>195</v>
      </c>
      <c r="BD14" s="24">
        <f>IF($O$4&gt;0,(LARGE(($N14,$V14,$AD14,$AL14,$AT14,$BB14),1)),"0")</f>
        <v>99</v>
      </c>
      <c r="BE14" s="24">
        <f t="shared" si="1"/>
        <v>96</v>
      </c>
      <c r="BF14" s="1">
        <v>6</v>
      </c>
      <c r="BK14">
        <f t="shared" si="2"/>
        <v>0</v>
      </c>
      <c r="BL14">
        <f t="shared" si="3"/>
        <v>62.88</v>
      </c>
      <c r="BM14">
        <f t="shared" si="4"/>
        <v>4</v>
      </c>
      <c r="BN14">
        <f t="shared" si="5"/>
        <v>45.89</v>
      </c>
      <c r="BO14">
        <f t="shared" si="6"/>
        <v>4</v>
      </c>
      <c r="BP14">
        <f t="shared" si="7"/>
        <v>0</v>
      </c>
      <c r="BQ14">
        <f t="shared" si="8"/>
        <v>0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199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199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249</v>
      </c>
      <c r="C15" s="1" t="s">
        <v>369</v>
      </c>
      <c r="D15" s="1" t="s">
        <v>250</v>
      </c>
      <c r="E15" s="100" t="s">
        <v>394</v>
      </c>
      <c r="F15" s="1" t="s">
        <v>251</v>
      </c>
      <c r="N15" s="62">
        <v>99</v>
      </c>
      <c r="V15" s="63">
        <v>99</v>
      </c>
      <c r="W15" s="62">
        <v>0</v>
      </c>
      <c r="X15" s="81">
        <v>64.28</v>
      </c>
      <c r="Z15" s="62">
        <v>0</v>
      </c>
      <c r="AA15" s="81">
        <v>37.450000000000003</v>
      </c>
      <c r="AC15" s="62">
        <v>3</v>
      </c>
      <c r="AD15" s="62">
        <v>3</v>
      </c>
      <c r="BC15">
        <f t="shared" si="0"/>
        <v>201</v>
      </c>
      <c r="BD15" s="24">
        <f>IF($O$4&gt;0,(LARGE(($N15,$V15,$AD15,$AL15,$AT15,$BB15),1)),"0")</f>
        <v>99</v>
      </c>
      <c r="BE15" s="24">
        <f t="shared" si="1"/>
        <v>102</v>
      </c>
      <c r="BK15">
        <f t="shared" si="2"/>
        <v>0</v>
      </c>
      <c r="BL15">
        <f t="shared" si="3"/>
        <v>0</v>
      </c>
      <c r="BM15">
        <f t="shared" si="4"/>
        <v>0</v>
      </c>
      <c r="BN15">
        <f t="shared" si="5"/>
        <v>0</v>
      </c>
      <c r="BO15">
        <f t="shared" si="6"/>
        <v>0</v>
      </c>
      <c r="BP15">
        <f t="shared" si="7"/>
        <v>0</v>
      </c>
      <c r="BQ15">
        <f t="shared" si="8"/>
        <v>0</v>
      </c>
      <c r="BR15">
        <f t="shared" si="9"/>
        <v>0</v>
      </c>
      <c r="BS15">
        <f t="shared" si="10"/>
        <v>0</v>
      </c>
      <c r="BT15">
        <f t="shared" si="11"/>
        <v>0</v>
      </c>
      <c r="BU15">
        <f t="shared" si="12"/>
        <v>0</v>
      </c>
      <c r="BV15">
        <f t="shared" si="13"/>
        <v>64.28</v>
      </c>
      <c r="BW15">
        <f t="shared" si="14"/>
        <v>0</v>
      </c>
      <c r="BX15">
        <f t="shared" si="15"/>
        <v>37.450000000000003</v>
      </c>
      <c r="BY15">
        <f t="shared" si="16"/>
        <v>0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305</v>
      </c>
      <c r="C16" s="1" t="s">
        <v>399</v>
      </c>
      <c r="D16" s="1" t="s">
        <v>306</v>
      </c>
      <c r="E16" s="1" t="s">
        <v>390</v>
      </c>
      <c r="F16" s="1" t="s">
        <v>202</v>
      </c>
      <c r="G16" s="62">
        <v>12</v>
      </c>
      <c r="H16" s="80">
        <v>62</v>
      </c>
      <c r="M16" s="62">
        <v>13</v>
      </c>
      <c r="N16" s="62">
        <v>13</v>
      </c>
      <c r="O16" s="63" t="s">
        <v>234</v>
      </c>
      <c r="V16" s="63">
        <v>90</v>
      </c>
      <c r="AD16" s="62">
        <v>99</v>
      </c>
      <c r="BC16">
        <f t="shared" si="0"/>
        <v>202</v>
      </c>
      <c r="BD16" s="24">
        <f>IF($O$4&gt;0,(LARGE(($N16,$V16,$AD16,$AL16,$AT16,$BB16),1)),"0")</f>
        <v>99</v>
      </c>
      <c r="BE16" s="24">
        <f t="shared" si="1"/>
        <v>103</v>
      </c>
      <c r="BK16">
        <f t="shared" si="2"/>
        <v>12</v>
      </c>
      <c r="BL16">
        <f t="shared" si="3"/>
        <v>62</v>
      </c>
      <c r="BM16">
        <f t="shared" si="4"/>
        <v>0</v>
      </c>
      <c r="BN16">
        <f t="shared" si="5"/>
        <v>0</v>
      </c>
      <c r="BO16">
        <f t="shared" si="6"/>
        <v>12</v>
      </c>
      <c r="BP16">
        <f t="shared" si="7"/>
        <v>199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199</v>
      </c>
      <c r="BU16">
        <f t="shared" si="12"/>
        <v>0</v>
      </c>
      <c r="BV16">
        <f t="shared" si="13"/>
        <v>0</v>
      </c>
      <c r="BW16">
        <f t="shared" si="14"/>
        <v>0</v>
      </c>
      <c r="BX16">
        <f t="shared" si="15"/>
        <v>0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10</v>
      </c>
      <c r="B17" s="1" t="s">
        <v>294</v>
      </c>
      <c r="C17" s="1" t="s">
        <v>396</v>
      </c>
      <c r="D17" s="1" t="s">
        <v>295</v>
      </c>
      <c r="E17" s="1" t="s">
        <v>390</v>
      </c>
      <c r="F17" s="1" t="s">
        <v>169</v>
      </c>
      <c r="G17" s="62">
        <v>0</v>
      </c>
      <c r="H17" s="80">
        <v>64.3</v>
      </c>
      <c r="J17" s="87">
        <v>67</v>
      </c>
      <c r="K17" s="81">
        <v>100.46</v>
      </c>
      <c r="M17" s="62">
        <v>8</v>
      </c>
      <c r="N17" s="62">
        <v>8</v>
      </c>
      <c r="V17" s="63">
        <v>99</v>
      </c>
      <c r="AD17" s="62">
        <v>99</v>
      </c>
      <c r="BC17">
        <f t="shared" si="0"/>
        <v>206</v>
      </c>
      <c r="BD17" s="24">
        <f>IF($O$4&gt;0,(LARGE(($N17,$V17,$AD17,$AL17,$AT17,$BB17),1)),"0")</f>
        <v>99</v>
      </c>
      <c r="BE17" s="24">
        <f t="shared" si="1"/>
        <v>107</v>
      </c>
      <c r="BK17">
        <f t="shared" si="2"/>
        <v>0</v>
      </c>
      <c r="BL17">
        <f t="shared" si="3"/>
        <v>64.3</v>
      </c>
      <c r="BM17">
        <f t="shared" si="4"/>
        <v>67</v>
      </c>
      <c r="BN17">
        <f t="shared" si="5"/>
        <v>0</v>
      </c>
      <c r="BO17">
        <f t="shared" si="6"/>
        <v>67</v>
      </c>
      <c r="BP17">
        <f t="shared" si="7"/>
        <v>0</v>
      </c>
      <c r="BQ17">
        <f t="shared" si="8"/>
        <v>0</v>
      </c>
      <c r="BR17">
        <f t="shared" si="9"/>
        <v>0</v>
      </c>
      <c r="BS17">
        <f t="shared" si="10"/>
        <v>0</v>
      </c>
      <c r="BT17">
        <f t="shared" si="11"/>
        <v>0</v>
      </c>
      <c r="BU17">
        <f t="shared" si="12"/>
        <v>0</v>
      </c>
      <c r="BV17">
        <f t="shared" si="13"/>
        <v>0</v>
      </c>
      <c r="BW17">
        <f t="shared" si="14"/>
        <v>0</v>
      </c>
      <c r="BX17">
        <f t="shared" si="15"/>
        <v>0</v>
      </c>
      <c r="BY17">
        <f t="shared" si="16"/>
        <v>0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11</v>
      </c>
      <c r="B18" s="1" t="s">
        <v>301</v>
      </c>
      <c r="C18" s="1" t="s">
        <v>398</v>
      </c>
      <c r="D18" s="1" t="s">
        <v>302</v>
      </c>
      <c r="E18" s="1" t="s">
        <v>394</v>
      </c>
      <c r="F18" s="1" t="s">
        <v>176</v>
      </c>
      <c r="G18" s="62">
        <v>4</v>
      </c>
      <c r="H18" s="80">
        <v>64.930000000000007</v>
      </c>
      <c r="M18" s="62">
        <v>11</v>
      </c>
      <c r="N18" s="62">
        <v>11</v>
      </c>
      <c r="V18" s="63">
        <v>99</v>
      </c>
      <c r="AD18" s="62">
        <v>99</v>
      </c>
      <c r="BC18">
        <f t="shared" si="0"/>
        <v>209</v>
      </c>
      <c r="BD18" s="24">
        <f>IF($O$4&gt;0,(LARGE(($N18,$V18,$AD18,$AL18,$AT18,$BB18),1)),"0")</f>
        <v>99</v>
      </c>
      <c r="BE18" s="24">
        <f t="shared" si="1"/>
        <v>110</v>
      </c>
      <c r="BK18">
        <f t="shared" si="2"/>
        <v>4</v>
      </c>
      <c r="BL18">
        <f t="shared" si="3"/>
        <v>64.930000000000007</v>
      </c>
      <c r="BM18">
        <f t="shared" si="4"/>
        <v>0</v>
      </c>
      <c r="BN18">
        <f t="shared" si="5"/>
        <v>0</v>
      </c>
      <c r="BO18">
        <f t="shared" si="6"/>
        <v>4</v>
      </c>
      <c r="BP18">
        <f t="shared" si="7"/>
        <v>0</v>
      </c>
      <c r="BQ18">
        <f t="shared" si="8"/>
        <v>0</v>
      </c>
      <c r="BR18">
        <f t="shared" si="9"/>
        <v>0</v>
      </c>
      <c r="BS18">
        <f t="shared" si="10"/>
        <v>0</v>
      </c>
      <c r="BT18">
        <f t="shared" si="11"/>
        <v>0</v>
      </c>
      <c r="BU18">
        <f t="shared" si="12"/>
        <v>0</v>
      </c>
      <c r="BV18">
        <f t="shared" si="13"/>
        <v>0</v>
      </c>
      <c r="BW18">
        <f t="shared" si="14"/>
        <v>0</v>
      </c>
      <c r="BX18">
        <f t="shared" si="15"/>
        <v>0</v>
      </c>
      <c r="BY18">
        <f t="shared" si="16"/>
        <v>0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12</v>
      </c>
      <c r="B19" s="1" t="s">
        <v>432</v>
      </c>
      <c r="C19" s="1" t="s">
        <v>451</v>
      </c>
      <c r="D19" s="1" t="s">
        <v>433</v>
      </c>
      <c r="E19" s="1" t="s">
        <v>390</v>
      </c>
      <c r="F19" s="1" t="s">
        <v>434</v>
      </c>
      <c r="N19" s="62">
        <v>99</v>
      </c>
      <c r="O19" s="63" t="s">
        <v>233</v>
      </c>
      <c r="V19" s="63">
        <v>90</v>
      </c>
      <c r="AD19" s="62">
        <v>99</v>
      </c>
      <c r="BC19">
        <f t="shared" si="0"/>
        <v>288</v>
      </c>
      <c r="BD19" s="24">
        <f>IF($O$4&gt;0,(LARGE(($N19,$V19,$AD19,$AL19,$AT19,$BB19),1)),"0")</f>
        <v>99</v>
      </c>
      <c r="BE19" s="24">
        <f t="shared" si="1"/>
        <v>189</v>
      </c>
      <c r="BK19">
        <f t="shared" si="2"/>
        <v>0</v>
      </c>
      <c r="BL19">
        <f t="shared" si="3"/>
        <v>0</v>
      </c>
      <c r="BM19">
        <f t="shared" si="4"/>
        <v>0</v>
      </c>
      <c r="BN19">
        <f t="shared" si="5"/>
        <v>0</v>
      </c>
      <c r="BO19">
        <f t="shared" si="6"/>
        <v>0</v>
      </c>
      <c r="BP19">
        <f t="shared" si="7"/>
        <v>199</v>
      </c>
      <c r="BQ19">
        <f t="shared" si="8"/>
        <v>0</v>
      </c>
      <c r="BR19">
        <f t="shared" si="9"/>
        <v>0</v>
      </c>
      <c r="BS19">
        <f t="shared" si="10"/>
        <v>0</v>
      </c>
      <c r="BT19">
        <f t="shared" si="11"/>
        <v>199</v>
      </c>
      <c r="BU19">
        <f t="shared" si="12"/>
        <v>0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0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9</v>
      </c>
      <c r="B20" s="1" t="s">
        <v>290</v>
      </c>
      <c r="C20" s="1" t="s">
        <v>375</v>
      </c>
      <c r="D20" s="1" t="s">
        <v>291</v>
      </c>
      <c r="E20" s="1" t="s">
        <v>390</v>
      </c>
      <c r="F20" s="1" t="s">
        <v>258</v>
      </c>
      <c r="G20" s="62">
        <v>0</v>
      </c>
      <c r="H20" s="80">
        <v>64.739999999999995</v>
      </c>
      <c r="J20" s="87">
        <v>0</v>
      </c>
      <c r="K20" s="81">
        <v>41.64</v>
      </c>
      <c r="M20" s="62">
        <v>5</v>
      </c>
      <c r="N20" s="62">
        <v>99</v>
      </c>
      <c r="V20" s="63">
        <v>99</v>
      </c>
      <c r="AD20" s="62">
        <v>99</v>
      </c>
      <c r="BC20">
        <f t="shared" si="0"/>
        <v>297</v>
      </c>
      <c r="BD20" s="24">
        <f>IF($O$4&gt;0,(LARGE(($N20,$V20,$AD20,$AL20,$AT20,$BB20),1)),"0")</f>
        <v>99</v>
      </c>
      <c r="BE20" s="24">
        <f t="shared" si="1"/>
        <v>198</v>
      </c>
      <c r="BI20" s="100" t="s">
        <v>454</v>
      </c>
      <c r="BK20">
        <f t="shared" si="2"/>
        <v>0</v>
      </c>
      <c r="BL20">
        <f t="shared" si="3"/>
        <v>64.739999999999995</v>
      </c>
      <c r="BM20">
        <f t="shared" si="4"/>
        <v>0</v>
      </c>
      <c r="BN20">
        <f t="shared" si="5"/>
        <v>41.64</v>
      </c>
      <c r="BO20">
        <f t="shared" si="6"/>
        <v>0</v>
      </c>
      <c r="BP20">
        <f t="shared" si="7"/>
        <v>0</v>
      </c>
      <c r="BQ20">
        <f t="shared" si="8"/>
        <v>0</v>
      </c>
      <c r="BR20">
        <f t="shared" si="9"/>
        <v>0</v>
      </c>
      <c r="BS20">
        <f t="shared" si="10"/>
        <v>0</v>
      </c>
      <c r="BT20">
        <f t="shared" si="11"/>
        <v>0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13</v>
      </c>
      <c r="B21" s="1" t="s">
        <v>292</v>
      </c>
      <c r="C21" s="1" t="s">
        <v>395</v>
      </c>
      <c r="D21" s="1" t="s">
        <v>293</v>
      </c>
      <c r="E21" s="1" t="s">
        <v>390</v>
      </c>
      <c r="F21" s="1" t="s">
        <v>175</v>
      </c>
      <c r="G21" s="62">
        <v>0</v>
      </c>
      <c r="H21" s="80">
        <v>58.72</v>
      </c>
      <c r="J21" s="87">
        <v>26</v>
      </c>
      <c r="K21" s="81">
        <v>67.239999999999995</v>
      </c>
      <c r="M21" s="62">
        <v>7</v>
      </c>
      <c r="N21" s="62">
        <v>99</v>
      </c>
      <c r="O21" s="63">
        <v>0</v>
      </c>
      <c r="P21" s="82">
        <v>58.32</v>
      </c>
      <c r="R21" s="63">
        <v>0</v>
      </c>
      <c r="S21" s="82">
        <v>26.72</v>
      </c>
      <c r="U21" s="63">
        <v>2</v>
      </c>
      <c r="V21" s="63">
        <v>99</v>
      </c>
      <c r="W21" s="62">
        <v>0</v>
      </c>
      <c r="X21" s="81">
        <v>57.24</v>
      </c>
      <c r="Z21" s="62">
        <v>0</v>
      </c>
      <c r="AA21" s="81">
        <v>37.24</v>
      </c>
      <c r="AC21" s="62">
        <v>2</v>
      </c>
      <c r="AD21" s="62">
        <v>99</v>
      </c>
      <c r="BC21">
        <f t="shared" si="0"/>
        <v>297</v>
      </c>
      <c r="BD21" s="24">
        <f>IF($O$4&gt;0,(LARGE(($N21,$V21,$AD21,$AL21,$AT21,$BB21),1)),"0")</f>
        <v>99</v>
      </c>
      <c r="BE21" s="24">
        <f t="shared" si="1"/>
        <v>198</v>
      </c>
      <c r="BI21" s="100" t="s">
        <v>454</v>
      </c>
      <c r="BK21">
        <f t="shared" si="2"/>
        <v>0</v>
      </c>
      <c r="BL21">
        <f t="shared" si="3"/>
        <v>58.72</v>
      </c>
      <c r="BM21">
        <f t="shared" si="4"/>
        <v>26</v>
      </c>
      <c r="BN21">
        <f t="shared" si="5"/>
        <v>67.239999999999995</v>
      </c>
      <c r="BO21">
        <f t="shared" si="6"/>
        <v>26</v>
      </c>
      <c r="BP21">
        <f t="shared" si="7"/>
        <v>0</v>
      </c>
      <c r="BQ21">
        <f t="shared" si="8"/>
        <v>58.32</v>
      </c>
      <c r="BR21">
        <f t="shared" si="9"/>
        <v>0</v>
      </c>
      <c r="BS21">
        <f t="shared" si="10"/>
        <v>26.72</v>
      </c>
      <c r="BT21">
        <f t="shared" si="11"/>
        <v>0</v>
      </c>
      <c r="BU21">
        <f t="shared" si="12"/>
        <v>0</v>
      </c>
      <c r="BV21">
        <f t="shared" si="13"/>
        <v>57.24</v>
      </c>
      <c r="BW21">
        <f t="shared" si="14"/>
        <v>0</v>
      </c>
      <c r="BX21">
        <f t="shared" si="15"/>
        <v>37.24</v>
      </c>
      <c r="BY21">
        <f t="shared" si="16"/>
        <v>0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x14ac:dyDescent="0.2">
      <c r="A22" s="1">
        <v>13</v>
      </c>
      <c r="B22" s="1" t="s">
        <v>296</v>
      </c>
      <c r="C22" s="1" t="s">
        <v>397</v>
      </c>
      <c r="D22" s="1" t="s">
        <v>297</v>
      </c>
      <c r="E22" s="1" t="s">
        <v>390</v>
      </c>
      <c r="F22" s="1" t="s">
        <v>174</v>
      </c>
      <c r="G22" s="62">
        <v>0</v>
      </c>
      <c r="H22" s="80">
        <v>65.17</v>
      </c>
      <c r="J22" s="87" t="s">
        <v>298</v>
      </c>
      <c r="M22" s="62">
        <v>9</v>
      </c>
      <c r="N22" s="62">
        <v>99</v>
      </c>
      <c r="O22" s="63" t="s">
        <v>234</v>
      </c>
      <c r="V22" s="63">
        <v>99</v>
      </c>
      <c r="W22" s="62">
        <v>0</v>
      </c>
      <c r="X22" s="81">
        <v>73.25</v>
      </c>
      <c r="Z22" s="62">
        <v>0</v>
      </c>
      <c r="AA22" s="81">
        <v>49.55</v>
      </c>
      <c r="AC22" s="62">
        <v>5</v>
      </c>
      <c r="AD22" s="62">
        <v>99</v>
      </c>
      <c r="BC22">
        <f t="shared" si="0"/>
        <v>297</v>
      </c>
      <c r="BD22" s="24">
        <f>IF($O$4&gt;0,(LARGE(($N22,$V22,$AD22,$AL22,$AT22,$BB22),1)),"0")</f>
        <v>99</v>
      </c>
      <c r="BE22" s="24">
        <f t="shared" si="1"/>
        <v>198</v>
      </c>
      <c r="BI22" s="100" t="s">
        <v>454</v>
      </c>
      <c r="BK22">
        <f t="shared" si="2"/>
        <v>0</v>
      </c>
      <c r="BL22">
        <f t="shared" si="3"/>
        <v>65.17</v>
      </c>
      <c r="BM22">
        <f t="shared" si="4"/>
        <v>199</v>
      </c>
      <c r="BN22">
        <f t="shared" si="5"/>
        <v>0</v>
      </c>
      <c r="BO22">
        <f t="shared" si="6"/>
        <v>199</v>
      </c>
      <c r="BP22">
        <f t="shared" si="7"/>
        <v>199</v>
      </c>
      <c r="BQ22">
        <f t="shared" si="8"/>
        <v>0</v>
      </c>
      <c r="BR22">
        <f t="shared" si="9"/>
        <v>0</v>
      </c>
      <c r="BS22">
        <f t="shared" si="10"/>
        <v>0</v>
      </c>
      <c r="BT22">
        <f t="shared" si="11"/>
        <v>199</v>
      </c>
      <c r="BU22">
        <f t="shared" si="12"/>
        <v>0</v>
      </c>
      <c r="BV22">
        <f t="shared" si="13"/>
        <v>73.25</v>
      </c>
      <c r="BW22">
        <f t="shared" si="14"/>
        <v>0</v>
      </c>
      <c r="BX22">
        <f t="shared" si="15"/>
        <v>49.55</v>
      </c>
      <c r="BY22">
        <f t="shared" si="16"/>
        <v>0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ht="14.25" customHeight="1" x14ac:dyDescent="0.2">
      <c r="A23" s="1">
        <v>13</v>
      </c>
      <c r="B23" s="1" t="s">
        <v>303</v>
      </c>
      <c r="C23" s="1" t="s">
        <v>382</v>
      </c>
      <c r="D23" s="1" t="s">
        <v>304</v>
      </c>
      <c r="E23" s="1" t="s">
        <v>390</v>
      </c>
      <c r="F23" s="1" t="s">
        <v>271</v>
      </c>
      <c r="G23" s="62">
        <v>4</v>
      </c>
      <c r="H23" s="80">
        <v>77.42</v>
      </c>
      <c r="M23" s="62">
        <v>12</v>
      </c>
      <c r="N23" s="62">
        <v>99</v>
      </c>
      <c r="O23" s="63">
        <v>20</v>
      </c>
      <c r="P23" s="82">
        <v>93.19</v>
      </c>
      <c r="U23" s="63">
        <v>7</v>
      </c>
      <c r="V23" s="63">
        <v>99</v>
      </c>
      <c r="W23" s="103" t="s">
        <v>234</v>
      </c>
      <c r="AD23" s="62">
        <v>99</v>
      </c>
      <c r="BC23">
        <f t="shared" si="0"/>
        <v>297</v>
      </c>
      <c r="BD23" s="24">
        <f>IF($O$4&gt;0,(LARGE(($N23,$V23,$AD23,$AL23,$AT23,$BB23),1)),"0")</f>
        <v>99</v>
      </c>
      <c r="BE23" s="24">
        <f t="shared" si="1"/>
        <v>198</v>
      </c>
      <c r="BI23" s="100" t="s">
        <v>454</v>
      </c>
      <c r="BK23">
        <f t="shared" si="2"/>
        <v>4</v>
      </c>
      <c r="BL23">
        <f t="shared" si="3"/>
        <v>77.42</v>
      </c>
      <c r="BM23">
        <f t="shared" si="4"/>
        <v>0</v>
      </c>
      <c r="BN23">
        <f t="shared" si="5"/>
        <v>0</v>
      </c>
      <c r="BO23">
        <f t="shared" si="6"/>
        <v>4</v>
      </c>
      <c r="BP23">
        <f t="shared" si="7"/>
        <v>20</v>
      </c>
      <c r="BQ23">
        <f t="shared" si="8"/>
        <v>93.19</v>
      </c>
      <c r="BR23">
        <f t="shared" si="9"/>
        <v>0</v>
      </c>
      <c r="BS23">
        <f t="shared" si="10"/>
        <v>0</v>
      </c>
      <c r="BT23">
        <f t="shared" si="11"/>
        <v>20</v>
      </c>
      <c r="BU23">
        <f t="shared" si="12"/>
        <v>199</v>
      </c>
      <c r="BV23">
        <f t="shared" si="13"/>
        <v>0</v>
      </c>
      <c r="BW23">
        <f t="shared" si="14"/>
        <v>0</v>
      </c>
      <c r="BX23">
        <f t="shared" si="15"/>
        <v>0</v>
      </c>
      <c r="BY23">
        <f t="shared" si="16"/>
        <v>199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13</v>
      </c>
      <c r="B24" s="1" t="s">
        <v>286</v>
      </c>
      <c r="C24" s="1" t="s">
        <v>392</v>
      </c>
      <c r="D24" s="1" t="s">
        <v>287</v>
      </c>
      <c r="E24" s="1" t="s">
        <v>390</v>
      </c>
      <c r="F24" s="1" t="s">
        <v>258</v>
      </c>
      <c r="G24" s="62">
        <v>0</v>
      </c>
      <c r="H24" s="80">
        <v>60.9</v>
      </c>
      <c r="J24" s="87">
        <v>0</v>
      </c>
      <c r="K24" s="81">
        <v>40.159999999999997</v>
      </c>
      <c r="M24" s="62">
        <v>3</v>
      </c>
      <c r="N24" s="62">
        <v>99</v>
      </c>
      <c r="O24" s="63">
        <v>0</v>
      </c>
      <c r="P24" s="82">
        <v>62.76</v>
      </c>
      <c r="R24" s="63">
        <v>0</v>
      </c>
      <c r="S24" s="82">
        <v>30.61</v>
      </c>
      <c r="U24" s="63">
        <v>4</v>
      </c>
      <c r="V24" s="63">
        <v>99</v>
      </c>
      <c r="AD24" s="62">
        <v>99</v>
      </c>
      <c r="BC24">
        <f t="shared" si="0"/>
        <v>297</v>
      </c>
      <c r="BD24" s="24">
        <f>IF($O$4&gt;0,(LARGE(($N24,$V24,$AD24,$AL24,$AT24,$BB24),1)),"0")</f>
        <v>99</v>
      </c>
      <c r="BE24" s="24">
        <f t="shared" si="1"/>
        <v>198</v>
      </c>
      <c r="BI24" s="100" t="s">
        <v>454</v>
      </c>
      <c r="BK24">
        <f t="shared" si="2"/>
        <v>0</v>
      </c>
      <c r="BL24">
        <f t="shared" si="3"/>
        <v>60.9</v>
      </c>
      <c r="BM24">
        <f t="shared" si="4"/>
        <v>0</v>
      </c>
      <c r="BN24">
        <f t="shared" si="5"/>
        <v>40.159999999999997</v>
      </c>
      <c r="BO24">
        <f t="shared" si="6"/>
        <v>0</v>
      </c>
      <c r="BP24">
        <f t="shared" si="7"/>
        <v>0</v>
      </c>
      <c r="BQ24">
        <f t="shared" si="8"/>
        <v>62.76</v>
      </c>
      <c r="BR24">
        <f t="shared" si="9"/>
        <v>0</v>
      </c>
      <c r="BS24">
        <f t="shared" si="10"/>
        <v>30.61</v>
      </c>
      <c r="BT24">
        <f t="shared" si="11"/>
        <v>0</v>
      </c>
      <c r="BU24">
        <f t="shared" si="12"/>
        <v>0</v>
      </c>
      <c r="BV24">
        <f t="shared" si="13"/>
        <v>0</v>
      </c>
      <c r="BW24">
        <f t="shared" si="14"/>
        <v>0</v>
      </c>
      <c r="BX24">
        <f t="shared" si="15"/>
        <v>0</v>
      </c>
      <c r="BY24">
        <f t="shared" si="16"/>
        <v>0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x14ac:dyDescent="0.2">
      <c r="A25" s="1">
        <v>13</v>
      </c>
      <c r="B25" s="1" t="s">
        <v>307</v>
      </c>
      <c r="C25" s="1" t="s">
        <v>400</v>
      </c>
      <c r="D25" s="1" t="s">
        <v>308</v>
      </c>
      <c r="E25" s="1" t="s">
        <v>390</v>
      </c>
      <c r="F25" s="1" t="s">
        <v>195</v>
      </c>
      <c r="G25" s="62" t="s">
        <v>298</v>
      </c>
      <c r="N25" s="62">
        <v>99</v>
      </c>
      <c r="V25" s="63">
        <v>99</v>
      </c>
      <c r="AD25" s="62">
        <v>99</v>
      </c>
      <c r="BC25">
        <f t="shared" si="0"/>
        <v>297</v>
      </c>
      <c r="BD25" s="24">
        <f>IF($O$4&gt;0,(LARGE(($N25,$V25,$AD25,$AL25,$AT25,$BB25),1)),"0")</f>
        <v>99</v>
      </c>
      <c r="BE25" s="24">
        <f t="shared" si="1"/>
        <v>198</v>
      </c>
      <c r="BK25">
        <f t="shared" si="2"/>
        <v>199</v>
      </c>
      <c r="BL25">
        <f t="shared" si="3"/>
        <v>0</v>
      </c>
      <c r="BM25">
        <f t="shared" si="4"/>
        <v>0</v>
      </c>
      <c r="BN25">
        <f t="shared" si="5"/>
        <v>0</v>
      </c>
      <c r="BO25">
        <f t="shared" si="6"/>
        <v>199</v>
      </c>
      <c r="BP25">
        <f t="shared" si="7"/>
        <v>0</v>
      </c>
      <c r="BQ25">
        <f t="shared" si="8"/>
        <v>0</v>
      </c>
      <c r="BR25">
        <f t="shared" si="9"/>
        <v>0</v>
      </c>
      <c r="BS25">
        <f t="shared" si="10"/>
        <v>0</v>
      </c>
      <c r="BT25">
        <f t="shared" si="11"/>
        <v>0</v>
      </c>
      <c r="BU25">
        <f t="shared" si="12"/>
        <v>0</v>
      </c>
      <c r="BV25">
        <f t="shared" si="13"/>
        <v>0</v>
      </c>
      <c r="BW25">
        <f t="shared" si="14"/>
        <v>0</v>
      </c>
      <c r="BX25">
        <f t="shared" si="15"/>
        <v>0</v>
      </c>
      <c r="BY25">
        <f t="shared" si="16"/>
        <v>0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</sheetData>
  <sheetProtection sheet="1" objects="1" scenarios="1"/>
  <sortState xmlns:xlrd2="http://schemas.microsoft.com/office/spreadsheetml/2017/richdata2" ref="A9:CN25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900-000000000000}">
      <formula1>1</formula1>
      <formula2>4</formula2>
    </dataValidation>
    <dataValidation type="whole" allowBlank="1" showInputMessage="1" showErrorMessage="1" sqref="BG4" xr:uid="{00000000-0002-0000-0900-000001000000}">
      <formula1>1</formula1>
      <formula2>2</formula2>
    </dataValidation>
    <dataValidation type="whole" operator="lessThan" allowBlank="1" showInputMessage="1" showErrorMessage="1" sqref="BG5" xr:uid="{00000000-0002-0000-0900-000002000000}">
      <formula1>9</formula1>
    </dataValidation>
    <dataValidation type="whole" operator="lessThan" allowBlank="1" showInputMessage="1" showErrorMessage="1" sqref="BG6" xr:uid="{00000000-0002-0000-0900-000003000000}">
      <formula1>340</formula1>
    </dataValidation>
    <dataValidation type="list" allowBlank="1" showInputMessage="1" showErrorMessage="1" sqref="BH1:BH2 BH9:BH65186" xr:uid="{00000000-0002-0000-0900-000004000000}">
      <formula1>"ja,nee"</formula1>
    </dataValidation>
    <dataValidation type="decimal" allowBlank="1" showInputMessage="1" showErrorMessage="1" sqref="H1:H2 K1:K2 P1:P2 S1:S2 X1:X2 AA1:AA2 AI1:AI2 AF1:AF2 AN1:AN2 AQ1:AQ2 AY1:AY2 AV1:AV2 AV9:AV65186 AY9:AY65186 AN9:AN65186 AQ9:AQ65186 AF9:AF65186 K9:K65186 S9:S65186 P9:P65186 X9:X65186 AA9:AA65186 H9:H65186 AI9:AI65186" xr:uid="{00000000-0002-0000-09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186 AW9:AW65186 AR9:AR65186 AO9:AO65186 AJ9:AJ65186 Q9:Q65186 AG9:AG65186 AB9:AB65186 I9:I65186 T9:T65186 Y9:Y65186 L9:L65186" xr:uid="{00000000-0002-0000-0900-000006000000}">
      <formula1>0</formula1>
      <formula2>10</formula2>
    </dataValidation>
    <dataValidation operator="lessThan" allowBlank="1" showInputMessage="1" showErrorMessage="1" sqref="O1:O2 AE1:AE2 AU1:AU2 AU9:AU65186 AE9:AE65186 O9:O65186" xr:uid="{00000000-0002-0000-09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7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8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9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0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1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2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3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4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5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6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7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8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9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0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1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2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3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4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13</vt:i4>
      </vt:variant>
    </vt:vector>
  </HeadingPairs>
  <TitlesOfParts>
    <vt:vector size="32" baseType="lpstr">
      <vt:lpstr>Informatie</vt:lpstr>
      <vt:lpstr>50(AB)</vt:lpstr>
      <vt:lpstr>60(AB)</vt:lpstr>
      <vt:lpstr>70(AB)</vt:lpstr>
      <vt:lpstr>70(C)</vt:lpstr>
      <vt:lpstr>80(C)</vt:lpstr>
      <vt:lpstr>80(DE)</vt:lpstr>
      <vt:lpstr>90(C)</vt:lpstr>
      <vt:lpstr>90(DE)</vt:lpstr>
      <vt:lpstr>100(DE)</vt:lpstr>
      <vt:lpstr>100(C)</vt:lpstr>
      <vt:lpstr>110(DE)</vt:lpstr>
      <vt:lpstr>120(DE)</vt:lpstr>
      <vt:lpstr>130(DE)</vt:lpstr>
      <vt:lpstr>100-130(CDE)</vt:lpstr>
      <vt:lpstr>Kampioenen</vt:lpstr>
      <vt:lpstr>Diversen</vt:lpstr>
      <vt:lpstr>Instellingen</vt:lpstr>
      <vt:lpstr>Afvaardiging</vt:lpstr>
      <vt:lpstr>'100(DE)'!Afdrukbereik</vt:lpstr>
      <vt:lpstr>'110(DE)'!Afdrukbereik</vt:lpstr>
      <vt:lpstr>'50(AB)'!Afdrukbereik</vt:lpstr>
      <vt:lpstr>'60(AB)'!Afdrukbereik</vt:lpstr>
      <vt:lpstr>'70(AB)'!Afdrukbereik</vt:lpstr>
      <vt:lpstr>'70(C)'!Afdrukbereik</vt:lpstr>
      <vt:lpstr>'80(C)'!Afdrukbereik</vt:lpstr>
      <vt:lpstr>'80(DE)'!Afdrukbereik</vt:lpstr>
      <vt:lpstr>'90(C)'!Afdrukbereik</vt:lpstr>
      <vt:lpstr>'90(DE)'!Afdrukbereik</vt:lpstr>
      <vt:lpstr>Afvaardiging!Afdruktitels</vt:lpstr>
      <vt:lpstr>Diversen!Afdruktitels</vt:lpstr>
      <vt:lpstr>Kampioenen!Afdruktitels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Vincent Sprenger</cp:lastModifiedBy>
  <cp:lastPrinted>2024-01-06T17:15:31Z</cp:lastPrinted>
  <dcterms:created xsi:type="dcterms:W3CDTF">2007-03-07T12:54:43Z</dcterms:created>
  <dcterms:modified xsi:type="dcterms:W3CDTF">2024-01-06T17:23:44Z</dcterms:modified>
</cp:coreProperties>
</file>