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3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4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5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6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drawings/drawing7.xml" ContentType="application/vnd.openxmlformats-officedocument.drawing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drawings/drawing8.xml" ContentType="application/vnd.openxmlformats-officedocument.drawing+xml"/>
  <Override PartName="/xl/ctrlProps/ctrlProp141.xml" ContentType="application/vnd.ms-excel.controlproperties+xml"/>
  <Override PartName="/xl/drawings/drawing9.xml" ContentType="application/vnd.openxmlformats-officedocument.drawing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drawings/drawing10.xml" ContentType="application/vnd.openxmlformats-officedocument.drawing+xml"/>
  <Override PartName="/xl/ctrlProps/ctrlProp146.xml" ContentType="application/vnd.ms-excel.controlproperties+xml"/>
  <Override PartName="/xl/drawings/drawing11.xml" ContentType="application/vnd.openxmlformats-officedocument.drawing+xml"/>
  <Override PartName="/xl/ctrlProps/ctrlProp147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 codeName="{E757BCB4-07E6-AE0B-56E0-F0EEF7A6E26C}"/>
  <workbookPr codeName="ThisWorkbook"/>
  <mc:AlternateContent xmlns:mc="http://schemas.openxmlformats.org/markup-compatibility/2006">
    <mc:Choice Requires="x15">
      <x15ac:absPath xmlns:x15ac="http://schemas.microsoft.com/office/spreadsheetml/2010/11/ac" url="D:\Vincent\KINGSTON\VINCE\Kring NOV\Kringkamp Indoor 2023-2024\Uitslagen\"/>
    </mc:Choice>
  </mc:AlternateContent>
  <xr:revisionPtr revIDLastSave="0" documentId="13_ncr:1_{A73B9225-5EF5-43A1-9320-AE2E09D7F8CA}" xr6:coauthVersionLast="47" xr6:coauthVersionMax="47" xr10:uidLastSave="{00000000-0000-0000-0000-000000000000}"/>
  <bookViews>
    <workbookView xWindow="-120" yWindow="-120" windowWidth="20730" windowHeight="11760" tabRatio="844" xr2:uid="{00000000-000D-0000-FFFF-FFFF00000000}"/>
  </bookViews>
  <sheets>
    <sheet name="Informatie" sheetId="131" r:id="rId1"/>
    <sheet name="100 (P)" sheetId="142" r:id="rId2"/>
    <sheet name="110 (P)" sheetId="162" r:id="rId3"/>
    <sheet name="120 (P)" sheetId="161" r:id="rId4"/>
    <sheet name="130 (P)" sheetId="137" r:id="rId5"/>
    <sheet name="135 (P)" sheetId="155" r:id="rId6"/>
    <sheet name="140 (P)" sheetId="160" r:id="rId7"/>
    <sheet name="130-140 (P)" sheetId="159" state="hidden" r:id="rId8"/>
    <sheet name="Kampioenen" sheetId="59" r:id="rId9"/>
    <sheet name="Diversen" sheetId="103" r:id="rId10"/>
    <sheet name="Instellingen" sheetId="80" r:id="rId11"/>
    <sheet name="Afvaardiging" sheetId="5" r:id="rId12"/>
  </sheets>
  <definedNames>
    <definedName name="_xlnm.Print_Area" localSheetId="1">'100 (P)'!$A$3:$BI$40</definedName>
    <definedName name="_xlnm.Print_Area" localSheetId="2">'110 (P)'!$A$3:$BI$42</definedName>
    <definedName name="_xlnm.Print_Area" localSheetId="3">'120 (P)'!$A$3:$BI$34</definedName>
    <definedName name="_xlnm.Print_Titles" localSheetId="11">Afvaardiging!$3:$4</definedName>
    <definedName name="_xlnm.Print_Titles" localSheetId="9">Diversen!$8:$8</definedName>
    <definedName name="_xlnm.Print_Titles" localSheetId="8">Kampioenen!$4:$4</definedName>
    <definedName name="Dressuur" localSheetId="9">Diversen!#REF!</definedName>
    <definedName name="Dressuur_1" localSheetId="9">Diversen!#REF!</definedName>
    <definedName name="Dressuur_2" localSheetId="9">Diversen!#REF!</definedName>
    <definedName name="Dressuur_3" localSheetId="9">Diversen!#REF!</definedName>
    <definedName name="Springen" localSheetId="9">Diversen!#REF!</definedName>
    <definedName name="Springen_1" localSheetId="9">Diversen!#REF!</definedName>
    <definedName name="Springen_10" localSheetId="9">Diversen!#REF!</definedName>
    <definedName name="Springen_11" localSheetId="9">Diversen!#REF!</definedName>
    <definedName name="Springen_12" localSheetId="9">Diversen!#REF!</definedName>
    <definedName name="Springen_13" localSheetId="9">Diversen!#REF!</definedName>
    <definedName name="Springen_14" localSheetId="9">Diversen!#REF!</definedName>
    <definedName name="Springen_15" localSheetId="9">Diversen!#REF!</definedName>
    <definedName name="Springen_16" localSheetId="9">Diversen!#REF!</definedName>
    <definedName name="Springen_17" localSheetId="9">Diversen!#REF!</definedName>
    <definedName name="Springen_18" localSheetId="9">Diversen!#REF!</definedName>
    <definedName name="Springen_19" localSheetId="9">Diversen!#REF!</definedName>
    <definedName name="Springen_2" localSheetId="9">Diversen!#REF!</definedName>
    <definedName name="Springen_3" localSheetId="9">Diversen!#REF!</definedName>
    <definedName name="Springen_4" localSheetId="9">Diversen!#REF!</definedName>
    <definedName name="Springen_5" localSheetId="9">Diversen!#REF!</definedName>
    <definedName name="Springen_6" localSheetId="9">Diversen!#REF!</definedName>
    <definedName name="Springen_7" localSheetId="9">Diversen!#REF!</definedName>
    <definedName name="Springen_8" localSheetId="9">Diversen!#REF!</definedName>
    <definedName name="Springen_9" localSheetId="9">Diversen!#REF!</definedName>
  </definedNames>
  <calcPr calcId="181029"/>
</workbook>
</file>

<file path=xl/calcChain.xml><?xml version="1.0" encoding="utf-8"?>
<calcChain xmlns="http://schemas.openxmlformats.org/spreadsheetml/2006/main">
  <c r="BD12" i="155" l="1"/>
  <c r="BD9" i="155"/>
  <c r="BD11" i="155"/>
  <c r="BD10" i="155"/>
  <c r="CM12" i="155"/>
  <c r="CM9" i="155"/>
  <c r="CM11" i="155"/>
  <c r="CM10" i="155"/>
  <c r="CL12" i="155"/>
  <c r="CL9" i="155"/>
  <c r="CL11" i="155"/>
  <c r="CL10" i="155"/>
  <c r="CK12" i="155"/>
  <c r="CK9" i="155"/>
  <c r="CK11" i="155"/>
  <c r="CK10" i="155"/>
  <c r="CJ12" i="155"/>
  <c r="CN12" i="155" s="1"/>
  <c r="CJ9" i="155"/>
  <c r="CN9" i="155" s="1"/>
  <c r="CJ11" i="155"/>
  <c r="CN11" i="155" s="1"/>
  <c r="CJ10" i="155"/>
  <c r="CH12" i="155"/>
  <c r="CH9" i="155"/>
  <c r="CH11" i="155"/>
  <c r="CH10" i="155"/>
  <c r="CG12" i="155"/>
  <c r="CG9" i="155"/>
  <c r="CG11" i="155"/>
  <c r="CG10" i="155"/>
  <c r="CF12" i="155"/>
  <c r="CF9" i="155"/>
  <c r="CF11" i="155"/>
  <c r="CF10" i="155"/>
  <c r="CE12" i="155"/>
  <c r="CI12" i="155" s="1"/>
  <c r="CE9" i="155"/>
  <c r="CI9" i="155" s="1"/>
  <c r="CE11" i="155"/>
  <c r="CI11" i="155" s="1"/>
  <c r="CE10" i="155"/>
  <c r="CI10" i="155" s="1"/>
  <c r="CC12" i="155"/>
  <c r="CC9" i="155"/>
  <c r="CC11" i="155"/>
  <c r="CC10" i="155"/>
  <c r="CB12" i="155"/>
  <c r="CB9" i="155"/>
  <c r="CB11" i="155"/>
  <c r="CB10" i="155"/>
  <c r="CA12" i="155"/>
  <c r="CA9" i="155"/>
  <c r="CA11" i="155"/>
  <c r="CA10" i="155"/>
  <c r="BZ12" i="155"/>
  <c r="CD12" i="155" s="1"/>
  <c r="BZ9" i="155"/>
  <c r="CD9" i="155" s="1"/>
  <c r="BZ11" i="155"/>
  <c r="CD11" i="155" s="1"/>
  <c r="BZ10" i="155"/>
  <c r="CD10" i="155" s="1"/>
  <c r="BX12" i="155"/>
  <c r="BX9" i="155"/>
  <c r="BX11" i="155"/>
  <c r="BX10" i="155"/>
  <c r="BW12" i="155"/>
  <c r="BW9" i="155"/>
  <c r="BW11" i="155"/>
  <c r="BW10" i="155"/>
  <c r="BV12" i="155"/>
  <c r="BV9" i="155"/>
  <c r="BV11" i="155"/>
  <c r="BV10" i="155"/>
  <c r="BU12" i="155"/>
  <c r="BY12" i="155" s="1"/>
  <c r="BU9" i="155"/>
  <c r="BY9" i="155" s="1"/>
  <c r="BU11" i="155"/>
  <c r="BY11" i="155" s="1"/>
  <c r="BU10" i="155"/>
  <c r="BY10" i="155" s="1"/>
  <c r="BS12" i="155"/>
  <c r="BS9" i="155"/>
  <c r="BS11" i="155"/>
  <c r="BS10" i="155"/>
  <c r="BR12" i="155"/>
  <c r="BR9" i="155"/>
  <c r="BR11" i="155"/>
  <c r="BR10" i="155"/>
  <c r="BQ12" i="155"/>
  <c r="BQ9" i="155"/>
  <c r="BQ11" i="155"/>
  <c r="BQ10" i="155"/>
  <c r="BP12" i="155"/>
  <c r="BT12" i="155" s="1"/>
  <c r="BP9" i="155"/>
  <c r="BT9" i="155" s="1"/>
  <c r="BP11" i="155"/>
  <c r="BT11" i="155" s="1"/>
  <c r="BP10" i="155"/>
  <c r="BT10" i="155" s="1"/>
  <c r="BN12" i="155"/>
  <c r="BN9" i="155"/>
  <c r="BN11" i="155"/>
  <c r="BN10" i="155"/>
  <c r="BM12" i="155"/>
  <c r="BM9" i="155"/>
  <c r="BM11" i="155"/>
  <c r="BM10" i="155"/>
  <c r="BL12" i="155"/>
  <c r="BL9" i="155"/>
  <c r="BL11" i="155"/>
  <c r="BL10" i="155"/>
  <c r="BK12" i="155"/>
  <c r="BO12" i="155" s="1"/>
  <c r="BK9" i="155"/>
  <c r="BO9" i="155" s="1"/>
  <c r="BK11" i="155"/>
  <c r="BO11" i="155" s="1"/>
  <c r="BK10" i="155"/>
  <c r="BO10" i="155" s="1"/>
  <c r="BC12" i="155"/>
  <c r="BE12" i="155" s="1"/>
  <c r="BC9" i="155"/>
  <c r="BE9" i="155" s="1"/>
  <c r="BC11" i="155"/>
  <c r="BE11" i="155" s="1"/>
  <c r="BC10" i="155"/>
  <c r="BE10" i="155" s="1"/>
  <c r="BD19" i="137"/>
  <c r="BD18" i="137"/>
  <c r="BD15" i="137"/>
  <c r="BD13" i="137"/>
  <c r="BD17" i="137"/>
  <c r="BD14" i="137"/>
  <c r="BD12" i="137"/>
  <c r="BD20" i="137"/>
  <c r="BD11" i="137"/>
  <c r="BD16" i="137"/>
  <c r="BD9" i="137"/>
  <c r="BD10" i="137"/>
  <c r="CM19" i="137"/>
  <c r="CM18" i="137"/>
  <c r="CM15" i="137"/>
  <c r="CM13" i="137"/>
  <c r="CM17" i="137"/>
  <c r="CM14" i="137"/>
  <c r="CM12" i="137"/>
  <c r="CM20" i="137"/>
  <c r="CM11" i="137"/>
  <c r="CM16" i="137"/>
  <c r="CM9" i="137"/>
  <c r="CM10" i="137"/>
  <c r="CL19" i="137"/>
  <c r="CL18" i="137"/>
  <c r="CL15" i="137"/>
  <c r="CL13" i="137"/>
  <c r="CL17" i="137"/>
  <c r="CL14" i="137"/>
  <c r="CL12" i="137"/>
  <c r="CL20" i="137"/>
  <c r="CL11" i="137"/>
  <c r="CL16" i="137"/>
  <c r="CL9" i="137"/>
  <c r="CL10" i="137"/>
  <c r="CK19" i="137"/>
  <c r="CK18" i="137"/>
  <c r="CK15" i="137"/>
  <c r="CK13" i="137"/>
  <c r="CK17" i="137"/>
  <c r="CK14" i="137"/>
  <c r="CK12" i="137"/>
  <c r="CK20" i="137"/>
  <c r="CK11" i="137"/>
  <c r="CK16" i="137"/>
  <c r="CK9" i="137"/>
  <c r="CK10" i="137"/>
  <c r="CJ19" i="137"/>
  <c r="CN19" i="137" s="1"/>
  <c r="CJ18" i="137"/>
  <c r="CN18" i="137" s="1"/>
  <c r="CJ15" i="137"/>
  <c r="CN15" i="137" s="1"/>
  <c r="CJ13" i="137"/>
  <c r="CN13" i="137" s="1"/>
  <c r="CJ17" i="137"/>
  <c r="CN17" i="137" s="1"/>
  <c r="CJ14" i="137"/>
  <c r="CN14" i="137" s="1"/>
  <c r="CJ12" i="137"/>
  <c r="CN12" i="137" s="1"/>
  <c r="CJ20" i="137"/>
  <c r="CN20" i="137" s="1"/>
  <c r="CJ11" i="137"/>
  <c r="CN11" i="137" s="1"/>
  <c r="CJ16" i="137"/>
  <c r="CN16" i="137" s="1"/>
  <c r="CJ9" i="137"/>
  <c r="CN9" i="137" s="1"/>
  <c r="CJ10" i="137"/>
  <c r="CN10" i="137" s="1"/>
  <c r="CH19" i="137"/>
  <c r="CH18" i="137"/>
  <c r="CH15" i="137"/>
  <c r="CH13" i="137"/>
  <c r="CH17" i="137"/>
  <c r="CH14" i="137"/>
  <c r="CH12" i="137"/>
  <c r="CH20" i="137"/>
  <c r="CH11" i="137"/>
  <c r="CH16" i="137"/>
  <c r="CH9" i="137"/>
  <c r="CH10" i="137"/>
  <c r="CG19" i="137"/>
  <c r="CG18" i="137"/>
  <c r="CG15" i="137"/>
  <c r="CG13" i="137"/>
  <c r="CG17" i="137"/>
  <c r="CG14" i="137"/>
  <c r="CG12" i="137"/>
  <c r="CG20" i="137"/>
  <c r="CG11" i="137"/>
  <c r="CG16" i="137"/>
  <c r="CG9" i="137"/>
  <c r="CG10" i="137"/>
  <c r="CF19" i="137"/>
  <c r="CF18" i="137"/>
  <c r="CF15" i="137"/>
  <c r="CF13" i="137"/>
  <c r="CF17" i="137"/>
  <c r="CF14" i="137"/>
  <c r="CF12" i="137"/>
  <c r="CF20" i="137"/>
  <c r="CF11" i="137"/>
  <c r="CF16" i="137"/>
  <c r="CF9" i="137"/>
  <c r="CF10" i="137"/>
  <c r="CE19" i="137"/>
  <c r="CI19" i="137" s="1"/>
  <c r="CE18" i="137"/>
  <c r="CI18" i="137" s="1"/>
  <c r="CE15" i="137"/>
  <c r="CI15" i="137" s="1"/>
  <c r="CE13" i="137"/>
  <c r="CI13" i="137" s="1"/>
  <c r="CE17" i="137"/>
  <c r="CI17" i="137" s="1"/>
  <c r="CE14" i="137"/>
  <c r="CI14" i="137" s="1"/>
  <c r="CE12" i="137"/>
  <c r="CI12" i="137" s="1"/>
  <c r="CE20" i="137"/>
  <c r="CI20" i="137" s="1"/>
  <c r="CE11" i="137"/>
  <c r="CI11" i="137" s="1"/>
  <c r="CE16" i="137"/>
  <c r="CI16" i="137" s="1"/>
  <c r="CE9" i="137"/>
  <c r="CI9" i="137" s="1"/>
  <c r="CE10" i="137"/>
  <c r="CI10" i="137" s="1"/>
  <c r="CC19" i="137"/>
  <c r="CC18" i="137"/>
  <c r="CC15" i="137"/>
  <c r="CC13" i="137"/>
  <c r="CC17" i="137"/>
  <c r="CC14" i="137"/>
  <c r="CC12" i="137"/>
  <c r="CC20" i="137"/>
  <c r="CC11" i="137"/>
  <c r="CC16" i="137"/>
  <c r="CC9" i="137"/>
  <c r="CC10" i="137"/>
  <c r="CB19" i="137"/>
  <c r="CB18" i="137"/>
  <c r="CB15" i="137"/>
  <c r="CB13" i="137"/>
  <c r="CB17" i="137"/>
  <c r="CB14" i="137"/>
  <c r="CB12" i="137"/>
  <c r="CB20" i="137"/>
  <c r="CB11" i="137"/>
  <c r="CB16" i="137"/>
  <c r="CB9" i="137"/>
  <c r="CB10" i="137"/>
  <c r="CA19" i="137"/>
  <c r="CA18" i="137"/>
  <c r="CA15" i="137"/>
  <c r="CA13" i="137"/>
  <c r="CA17" i="137"/>
  <c r="CA14" i="137"/>
  <c r="CA12" i="137"/>
  <c r="CA20" i="137"/>
  <c r="CA11" i="137"/>
  <c r="CA16" i="137"/>
  <c r="CA9" i="137"/>
  <c r="CA10" i="137"/>
  <c r="BZ19" i="137"/>
  <c r="CD19" i="137" s="1"/>
  <c r="BZ18" i="137"/>
  <c r="CD18" i="137" s="1"/>
  <c r="BZ15" i="137"/>
  <c r="CD15" i="137" s="1"/>
  <c r="BZ13" i="137"/>
  <c r="CD13" i="137" s="1"/>
  <c r="BZ17" i="137"/>
  <c r="CD17" i="137" s="1"/>
  <c r="BZ14" i="137"/>
  <c r="CD14" i="137" s="1"/>
  <c r="BZ12" i="137"/>
  <c r="CD12" i="137" s="1"/>
  <c r="BZ20" i="137"/>
  <c r="CD20" i="137" s="1"/>
  <c r="BZ11" i="137"/>
  <c r="CD11" i="137" s="1"/>
  <c r="BZ16" i="137"/>
  <c r="CD16" i="137" s="1"/>
  <c r="BZ9" i="137"/>
  <c r="CD9" i="137" s="1"/>
  <c r="BZ10" i="137"/>
  <c r="CD10" i="137" s="1"/>
  <c r="BX19" i="137"/>
  <c r="BX18" i="137"/>
  <c r="BX15" i="137"/>
  <c r="BX13" i="137"/>
  <c r="BX17" i="137"/>
  <c r="BX14" i="137"/>
  <c r="BX12" i="137"/>
  <c r="BX20" i="137"/>
  <c r="BX11" i="137"/>
  <c r="BX16" i="137"/>
  <c r="BX9" i="137"/>
  <c r="BX10" i="137"/>
  <c r="BW19" i="137"/>
  <c r="BW18" i="137"/>
  <c r="BW15" i="137"/>
  <c r="BW13" i="137"/>
  <c r="BW17" i="137"/>
  <c r="BW14" i="137"/>
  <c r="BW12" i="137"/>
  <c r="BW20" i="137"/>
  <c r="BW11" i="137"/>
  <c r="BW16" i="137"/>
  <c r="BW9" i="137"/>
  <c r="BW10" i="137"/>
  <c r="BV19" i="137"/>
  <c r="BV18" i="137"/>
  <c r="BV15" i="137"/>
  <c r="BV13" i="137"/>
  <c r="BV17" i="137"/>
  <c r="BV14" i="137"/>
  <c r="BV12" i="137"/>
  <c r="BV20" i="137"/>
  <c r="BV11" i="137"/>
  <c r="BV16" i="137"/>
  <c r="BV9" i="137"/>
  <c r="BV10" i="137"/>
  <c r="BU19" i="137"/>
  <c r="BY19" i="137" s="1"/>
  <c r="BU18" i="137"/>
  <c r="BY18" i="137" s="1"/>
  <c r="BU15" i="137"/>
  <c r="BY15" i="137" s="1"/>
  <c r="BU13" i="137"/>
  <c r="BY13" i="137" s="1"/>
  <c r="BU17" i="137"/>
  <c r="BY17" i="137" s="1"/>
  <c r="BU14" i="137"/>
  <c r="BY14" i="137" s="1"/>
  <c r="BU12" i="137"/>
  <c r="BY12" i="137" s="1"/>
  <c r="BU20" i="137"/>
  <c r="BY20" i="137" s="1"/>
  <c r="BU11" i="137"/>
  <c r="BY11" i="137" s="1"/>
  <c r="BU16" i="137"/>
  <c r="BY16" i="137" s="1"/>
  <c r="BU9" i="137"/>
  <c r="BY9" i="137" s="1"/>
  <c r="BU10" i="137"/>
  <c r="BY10" i="137" s="1"/>
  <c r="BS19" i="137"/>
  <c r="BS18" i="137"/>
  <c r="BS15" i="137"/>
  <c r="BS13" i="137"/>
  <c r="BS17" i="137"/>
  <c r="BS14" i="137"/>
  <c r="BS12" i="137"/>
  <c r="BS20" i="137"/>
  <c r="BS11" i="137"/>
  <c r="BS16" i="137"/>
  <c r="BS9" i="137"/>
  <c r="BS10" i="137"/>
  <c r="BR19" i="137"/>
  <c r="BR18" i="137"/>
  <c r="BR15" i="137"/>
  <c r="BR13" i="137"/>
  <c r="BR17" i="137"/>
  <c r="BR14" i="137"/>
  <c r="BR12" i="137"/>
  <c r="BR20" i="137"/>
  <c r="BR11" i="137"/>
  <c r="BR16" i="137"/>
  <c r="BR9" i="137"/>
  <c r="BR10" i="137"/>
  <c r="BQ19" i="137"/>
  <c r="BQ18" i="137"/>
  <c r="BQ15" i="137"/>
  <c r="BQ13" i="137"/>
  <c r="BQ17" i="137"/>
  <c r="BQ14" i="137"/>
  <c r="BQ12" i="137"/>
  <c r="BQ20" i="137"/>
  <c r="BQ11" i="137"/>
  <c r="BQ16" i="137"/>
  <c r="BQ9" i="137"/>
  <c r="BQ10" i="137"/>
  <c r="BP19" i="137"/>
  <c r="BT19" i="137" s="1"/>
  <c r="BP18" i="137"/>
  <c r="BT18" i="137" s="1"/>
  <c r="BP15" i="137"/>
  <c r="BT15" i="137" s="1"/>
  <c r="BP13" i="137"/>
  <c r="BT13" i="137" s="1"/>
  <c r="BP17" i="137"/>
  <c r="BT17" i="137" s="1"/>
  <c r="BP14" i="137"/>
  <c r="BT14" i="137" s="1"/>
  <c r="BP12" i="137"/>
  <c r="BT12" i="137" s="1"/>
  <c r="BP20" i="137"/>
  <c r="BT20" i="137" s="1"/>
  <c r="BP11" i="137"/>
  <c r="BT11" i="137" s="1"/>
  <c r="BP16" i="137"/>
  <c r="BT16" i="137" s="1"/>
  <c r="BP9" i="137"/>
  <c r="BT9" i="137" s="1"/>
  <c r="BP10" i="137"/>
  <c r="BT10" i="137" s="1"/>
  <c r="BN19" i="137"/>
  <c r="BN18" i="137"/>
  <c r="BN15" i="137"/>
  <c r="BN13" i="137"/>
  <c r="BN17" i="137"/>
  <c r="BN14" i="137"/>
  <c r="BN12" i="137"/>
  <c r="BN20" i="137"/>
  <c r="BN11" i="137"/>
  <c r="BN16" i="137"/>
  <c r="BN9" i="137"/>
  <c r="BN10" i="137"/>
  <c r="BM19" i="137"/>
  <c r="BM18" i="137"/>
  <c r="BM15" i="137"/>
  <c r="BM13" i="137"/>
  <c r="BM17" i="137"/>
  <c r="BM14" i="137"/>
  <c r="BM12" i="137"/>
  <c r="BM20" i="137"/>
  <c r="BM11" i="137"/>
  <c r="BM16" i="137"/>
  <c r="BM9" i="137"/>
  <c r="BM10" i="137"/>
  <c r="BL19" i="137"/>
  <c r="BL18" i="137"/>
  <c r="BL15" i="137"/>
  <c r="BL13" i="137"/>
  <c r="BL17" i="137"/>
  <c r="BL14" i="137"/>
  <c r="BL12" i="137"/>
  <c r="BL20" i="137"/>
  <c r="BL11" i="137"/>
  <c r="BL16" i="137"/>
  <c r="BL9" i="137"/>
  <c r="BL10" i="137"/>
  <c r="BK19" i="137"/>
  <c r="BO19" i="137" s="1"/>
  <c r="BK18" i="137"/>
  <c r="BO18" i="137" s="1"/>
  <c r="BK15" i="137"/>
  <c r="BO15" i="137" s="1"/>
  <c r="BK13" i="137"/>
  <c r="BO13" i="137" s="1"/>
  <c r="BK17" i="137"/>
  <c r="BO17" i="137" s="1"/>
  <c r="BK14" i="137"/>
  <c r="BO14" i="137" s="1"/>
  <c r="BK12" i="137"/>
  <c r="BO12" i="137" s="1"/>
  <c r="BK20" i="137"/>
  <c r="BO20" i="137" s="1"/>
  <c r="BK11" i="137"/>
  <c r="BO11" i="137" s="1"/>
  <c r="BK16" i="137"/>
  <c r="BO16" i="137" s="1"/>
  <c r="BK9" i="137"/>
  <c r="BO9" i="137" s="1"/>
  <c r="BK10" i="137"/>
  <c r="BO10" i="137" s="1"/>
  <c r="BC19" i="137"/>
  <c r="BE19" i="137" s="1"/>
  <c r="BC18" i="137"/>
  <c r="BE18" i="137" s="1"/>
  <c r="BC15" i="137"/>
  <c r="BE15" i="137" s="1"/>
  <c r="BC13" i="137"/>
  <c r="BE13" i="137" s="1"/>
  <c r="BC17" i="137"/>
  <c r="BE17" i="137" s="1"/>
  <c r="BC14" i="137"/>
  <c r="BE14" i="137" s="1"/>
  <c r="BC12" i="137"/>
  <c r="BE12" i="137" s="1"/>
  <c r="BC20" i="137"/>
  <c r="BE20" i="137" s="1"/>
  <c r="BC11" i="137"/>
  <c r="BE11" i="137" s="1"/>
  <c r="BC16" i="137"/>
  <c r="BE16" i="137" s="1"/>
  <c r="BC9" i="137"/>
  <c r="BE9" i="137" s="1"/>
  <c r="BC10" i="137"/>
  <c r="BE10" i="137" s="1"/>
  <c r="BD38" i="161"/>
  <c r="BD37" i="161"/>
  <c r="BD36" i="161"/>
  <c r="BD35" i="161"/>
  <c r="BD28" i="161"/>
  <c r="BD25" i="161"/>
  <c r="BD24" i="161"/>
  <c r="BD21" i="161"/>
  <c r="BD19" i="161"/>
  <c r="BD34" i="161"/>
  <c r="BD31" i="161"/>
  <c r="BD30" i="161"/>
  <c r="BD29" i="161"/>
  <c r="BD27" i="161"/>
  <c r="BD26" i="161"/>
  <c r="BD23" i="161"/>
  <c r="BD13" i="161"/>
  <c r="BD22" i="161"/>
  <c r="BD20" i="161"/>
  <c r="BD12" i="161"/>
  <c r="BD18" i="161"/>
  <c r="BD15" i="161"/>
  <c r="BD33" i="161"/>
  <c r="BD32" i="161"/>
  <c r="BD16" i="161"/>
  <c r="BD14" i="161"/>
  <c r="BD11" i="161"/>
  <c r="BD10" i="161"/>
  <c r="BD9" i="161"/>
  <c r="BD17" i="161"/>
  <c r="CM38" i="161"/>
  <c r="CM37" i="161"/>
  <c r="CM36" i="161"/>
  <c r="CM35" i="161"/>
  <c r="CM28" i="161"/>
  <c r="CM25" i="161"/>
  <c r="CM24" i="161"/>
  <c r="CM21" i="161"/>
  <c r="CM19" i="161"/>
  <c r="CM34" i="161"/>
  <c r="CM31" i="161"/>
  <c r="CM30" i="161"/>
  <c r="CM29" i="161"/>
  <c r="CM27" i="161"/>
  <c r="CM26" i="161"/>
  <c r="CM23" i="161"/>
  <c r="CM13" i="161"/>
  <c r="CM22" i="161"/>
  <c r="CM20" i="161"/>
  <c r="CM12" i="161"/>
  <c r="CM18" i="161"/>
  <c r="CM15" i="161"/>
  <c r="CM33" i="161"/>
  <c r="CM32" i="161"/>
  <c r="CM16" i="161"/>
  <c r="CM14" i="161"/>
  <c r="CM11" i="161"/>
  <c r="CM10" i="161"/>
  <c r="CM9" i="161"/>
  <c r="CM17" i="161"/>
  <c r="CL38" i="161"/>
  <c r="CL37" i="161"/>
  <c r="CL36" i="161"/>
  <c r="CL35" i="161"/>
  <c r="CL28" i="161"/>
  <c r="CL25" i="161"/>
  <c r="CL24" i="161"/>
  <c r="CL21" i="161"/>
  <c r="CL19" i="161"/>
  <c r="CL34" i="161"/>
  <c r="CL31" i="161"/>
  <c r="CL30" i="161"/>
  <c r="CL29" i="161"/>
  <c r="CL27" i="161"/>
  <c r="CL26" i="161"/>
  <c r="CL23" i="161"/>
  <c r="CL13" i="161"/>
  <c r="CL22" i="161"/>
  <c r="CL20" i="161"/>
  <c r="CL12" i="161"/>
  <c r="CL18" i="161"/>
  <c r="CL15" i="161"/>
  <c r="CL33" i="161"/>
  <c r="CL32" i="161"/>
  <c r="CL16" i="161"/>
  <c r="CL14" i="161"/>
  <c r="CL11" i="161"/>
  <c r="CL10" i="161"/>
  <c r="CL9" i="161"/>
  <c r="CL17" i="161"/>
  <c r="CK38" i="161"/>
  <c r="CK37" i="161"/>
  <c r="CK36" i="161"/>
  <c r="CK35" i="161"/>
  <c r="CK28" i="161"/>
  <c r="CK25" i="161"/>
  <c r="CK24" i="161"/>
  <c r="CK21" i="161"/>
  <c r="CK19" i="161"/>
  <c r="CK34" i="161"/>
  <c r="CK31" i="161"/>
  <c r="CK30" i="161"/>
  <c r="CK29" i="161"/>
  <c r="CK27" i="161"/>
  <c r="CK26" i="161"/>
  <c r="CK23" i="161"/>
  <c r="CK13" i="161"/>
  <c r="CK22" i="161"/>
  <c r="CK20" i="161"/>
  <c r="CK12" i="161"/>
  <c r="CK18" i="161"/>
  <c r="CK15" i="161"/>
  <c r="CK33" i="161"/>
  <c r="CK32" i="161"/>
  <c r="CK16" i="161"/>
  <c r="CK14" i="161"/>
  <c r="CK11" i="161"/>
  <c r="CK10" i="161"/>
  <c r="CK9" i="161"/>
  <c r="CK17" i="161"/>
  <c r="CJ38" i="161"/>
  <c r="CN38" i="161" s="1"/>
  <c r="CJ37" i="161"/>
  <c r="CN37" i="161" s="1"/>
  <c r="CJ36" i="161"/>
  <c r="CN36" i="161" s="1"/>
  <c r="CJ35" i="161"/>
  <c r="CN35" i="161" s="1"/>
  <c r="CJ28" i="161"/>
  <c r="CN28" i="161" s="1"/>
  <c r="CJ25" i="161"/>
  <c r="CN25" i="161" s="1"/>
  <c r="CJ24" i="161"/>
  <c r="CN24" i="161" s="1"/>
  <c r="CJ21" i="161"/>
  <c r="CN21" i="161" s="1"/>
  <c r="CJ19" i="161"/>
  <c r="CN19" i="161" s="1"/>
  <c r="CJ34" i="161"/>
  <c r="CN34" i="161" s="1"/>
  <c r="CJ31" i="161"/>
  <c r="CN31" i="161" s="1"/>
  <c r="CJ30" i="161"/>
  <c r="CN30" i="161" s="1"/>
  <c r="CJ29" i="161"/>
  <c r="CN29" i="161" s="1"/>
  <c r="CJ27" i="161"/>
  <c r="CN27" i="161" s="1"/>
  <c r="CJ26" i="161"/>
  <c r="CN26" i="161" s="1"/>
  <c r="CJ23" i="161"/>
  <c r="CN23" i="161" s="1"/>
  <c r="CJ13" i="161"/>
  <c r="CN13" i="161" s="1"/>
  <c r="CJ22" i="161"/>
  <c r="CN22" i="161" s="1"/>
  <c r="CJ20" i="161"/>
  <c r="CN20" i="161" s="1"/>
  <c r="CJ12" i="161"/>
  <c r="CN12" i="161" s="1"/>
  <c r="CJ18" i="161"/>
  <c r="CN18" i="161" s="1"/>
  <c r="CJ15" i="161"/>
  <c r="CN15" i="161" s="1"/>
  <c r="CJ33" i="161"/>
  <c r="CN33" i="161" s="1"/>
  <c r="CJ32" i="161"/>
  <c r="CN32" i="161" s="1"/>
  <c r="CJ16" i="161"/>
  <c r="CN16" i="161" s="1"/>
  <c r="CJ14" i="161"/>
  <c r="CN14" i="161" s="1"/>
  <c r="CJ11" i="161"/>
  <c r="CN11" i="161" s="1"/>
  <c r="CJ10" i="161"/>
  <c r="CN10" i="161" s="1"/>
  <c r="CJ9" i="161"/>
  <c r="CN9" i="161" s="1"/>
  <c r="CJ17" i="161"/>
  <c r="CN17" i="161" s="1"/>
  <c r="CH38" i="161"/>
  <c r="CH37" i="161"/>
  <c r="CH36" i="161"/>
  <c r="CH35" i="161"/>
  <c r="CH28" i="161"/>
  <c r="CH25" i="161"/>
  <c r="CH24" i="161"/>
  <c r="CH21" i="161"/>
  <c r="CH19" i="161"/>
  <c r="CH34" i="161"/>
  <c r="CH31" i="161"/>
  <c r="CH30" i="161"/>
  <c r="CH29" i="161"/>
  <c r="CH27" i="161"/>
  <c r="CH26" i="161"/>
  <c r="CH23" i="161"/>
  <c r="CH13" i="161"/>
  <c r="CH22" i="161"/>
  <c r="CH20" i="161"/>
  <c r="CH12" i="161"/>
  <c r="CH18" i="161"/>
  <c r="CH15" i="161"/>
  <c r="CH33" i="161"/>
  <c r="CH32" i="161"/>
  <c r="CH16" i="161"/>
  <c r="CH14" i="161"/>
  <c r="CH11" i="161"/>
  <c r="CH10" i="161"/>
  <c r="CH9" i="161"/>
  <c r="CH17" i="161"/>
  <c r="CG38" i="161"/>
  <c r="CG37" i="161"/>
  <c r="CG36" i="161"/>
  <c r="CG35" i="161"/>
  <c r="CG28" i="161"/>
  <c r="CG25" i="161"/>
  <c r="CG24" i="161"/>
  <c r="CG21" i="161"/>
  <c r="CG19" i="161"/>
  <c r="CG34" i="161"/>
  <c r="CG31" i="161"/>
  <c r="CG30" i="161"/>
  <c r="CG29" i="161"/>
  <c r="CG27" i="161"/>
  <c r="CG26" i="161"/>
  <c r="CG23" i="161"/>
  <c r="CG13" i="161"/>
  <c r="CG22" i="161"/>
  <c r="CG20" i="161"/>
  <c r="CG12" i="161"/>
  <c r="CG18" i="161"/>
  <c r="CG15" i="161"/>
  <c r="CG33" i="161"/>
  <c r="CG32" i="161"/>
  <c r="CG16" i="161"/>
  <c r="CG14" i="161"/>
  <c r="CG11" i="161"/>
  <c r="CG10" i="161"/>
  <c r="CG9" i="161"/>
  <c r="CG17" i="161"/>
  <c r="CF38" i="161"/>
  <c r="CF37" i="161"/>
  <c r="CF36" i="161"/>
  <c r="CF35" i="161"/>
  <c r="CF28" i="161"/>
  <c r="CF25" i="161"/>
  <c r="CF24" i="161"/>
  <c r="CF21" i="161"/>
  <c r="CF19" i="161"/>
  <c r="CF34" i="161"/>
  <c r="CF31" i="161"/>
  <c r="CF30" i="161"/>
  <c r="CF29" i="161"/>
  <c r="CF27" i="161"/>
  <c r="CF26" i="161"/>
  <c r="CF23" i="161"/>
  <c r="CF13" i="161"/>
  <c r="CF22" i="161"/>
  <c r="CF20" i="161"/>
  <c r="CF12" i="161"/>
  <c r="CF18" i="161"/>
  <c r="CF15" i="161"/>
  <c r="CF33" i="161"/>
  <c r="CF32" i="161"/>
  <c r="CF16" i="161"/>
  <c r="CF14" i="161"/>
  <c r="CF11" i="161"/>
  <c r="CF10" i="161"/>
  <c r="CF9" i="161"/>
  <c r="CF17" i="161"/>
  <c r="CE38" i="161"/>
  <c r="CI38" i="161" s="1"/>
  <c r="CE37" i="161"/>
  <c r="CI37" i="161" s="1"/>
  <c r="CE36" i="161"/>
  <c r="CI36" i="161" s="1"/>
  <c r="CE35" i="161"/>
  <c r="CI35" i="161" s="1"/>
  <c r="CE28" i="161"/>
  <c r="CI28" i="161" s="1"/>
  <c r="CE25" i="161"/>
  <c r="CI25" i="161" s="1"/>
  <c r="CE24" i="161"/>
  <c r="CI24" i="161" s="1"/>
  <c r="CE21" i="161"/>
  <c r="CI21" i="161" s="1"/>
  <c r="CE19" i="161"/>
  <c r="CI19" i="161" s="1"/>
  <c r="CE34" i="161"/>
  <c r="CI34" i="161" s="1"/>
  <c r="CE31" i="161"/>
  <c r="CI31" i="161" s="1"/>
  <c r="CE30" i="161"/>
  <c r="CI30" i="161" s="1"/>
  <c r="CE29" i="161"/>
  <c r="CI29" i="161" s="1"/>
  <c r="CE27" i="161"/>
  <c r="CI27" i="161" s="1"/>
  <c r="CE26" i="161"/>
  <c r="CI26" i="161" s="1"/>
  <c r="CE23" i="161"/>
  <c r="CI23" i="161" s="1"/>
  <c r="CE13" i="161"/>
  <c r="CI13" i="161" s="1"/>
  <c r="CE22" i="161"/>
  <c r="CI22" i="161" s="1"/>
  <c r="CE20" i="161"/>
  <c r="CI20" i="161" s="1"/>
  <c r="CE12" i="161"/>
  <c r="CI12" i="161" s="1"/>
  <c r="CE18" i="161"/>
  <c r="CI18" i="161" s="1"/>
  <c r="CE15" i="161"/>
  <c r="CI15" i="161" s="1"/>
  <c r="CE33" i="161"/>
  <c r="CI33" i="161" s="1"/>
  <c r="CE32" i="161"/>
  <c r="CI32" i="161" s="1"/>
  <c r="CE16" i="161"/>
  <c r="CI16" i="161" s="1"/>
  <c r="CE14" i="161"/>
  <c r="CI14" i="161" s="1"/>
  <c r="CE11" i="161"/>
  <c r="CI11" i="161" s="1"/>
  <c r="CE10" i="161"/>
  <c r="CI10" i="161" s="1"/>
  <c r="CE9" i="161"/>
  <c r="CI9" i="161" s="1"/>
  <c r="CE17" i="161"/>
  <c r="CI17" i="161" s="1"/>
  <c r="CC38" i="161"/>
  <c r="CC37" i="161"/>
  <c r="CC36" i="161"/>
  <c r="CC35" i="161"/>
  <c r="CC28" i="161"/>
  <c r="CC25" i="161"/>
  <c r="CC24" i="161"/>
  <c r="CC21" i="161"/>
  <c r="CC19" i="161"/>
  <c r="CC34" i="161"/>
  <c r="CC31" i="161"/>
  <c r="CC30" i="161"/>
  <c r="CC29" i="161"/>
  <c r="CC27" i="161"/>
  <c r="CC26" i="161"/>
  <c r="CC23" i="161"/>
  <c r="CC13" i="161"/>
  <c r="CC22" i="161"/>
  <c r="CC20" i="161"/>
  <c r="CC12" i="161"/>
  <c r="CC18" i="161"/>
  <c r="CC15" i="161"/>
  <c r="CC33" i="161"/>
  <c r="CC32" i="161"/>
  <c r="CC16" i="161"/>
  <c r="CC14" i="161"/>
  <c r="CC11" i="161"/>
  <c r="CC10" i="161"/>
  <c r="CC9" i="161"/>
  <c r="CC17" i="161"/>
  <c r="CB38" i="161"/>
  <c r="CB37" i="161"/>
  <c r="CB36" i="161"/>
  <c r="CB35" i="161"/>
  <c r="CB28" i="161"/>
  <c r="CB25" i="161"/>
  <c r="CB24" i="161"/>
  <c r="CB21" i="161"/>
  <c r="CB19" i="161"/>
  <c r="CB34" i="161"/>
  <c r="CB31" i="161"/>
  <c r="CB30" i="161"/>
  <c r="CB29" i="161"/>
  <c r="CB27" i="161"/>
  <c r="CB26" i="161"/>
  <c r="CB23" i="161"/>
  <c r="CB13" i="161"/>
  <c r="CB22" i="161"/>
  <c r="CB20" i="161"/>
  <c r="CB12" i="161"/>
  <c r="CB18" i="161"/>
  <c r="CB15" i="161"/>
  <c r="CB33" i="161"/>
  <c r="CB32" i="161"/>
  <c r="CB16" i="161"/>
  <c r="CB14" i="161"/>
  <c r="CB11" i="161"/>
  <c r="CB10" i="161"/>
  <c r="CB9" i="161"/>
  <c r="CB17" i="161"/>
  <c r="CA38" i="161"/>
  <c r="CA37" i="161"/>
  <c r="CA36" i="161"/>
  <c r="CA35" i="161"/>
  <c r="CA28" i="161"/>
  <c r="CA25" i="161"/>
  <c r="CA24" i="161"/>
  <c r="CA21" i="161"/>
  <c r="CA19" i="161"/>
  <c r="CA34" i="161"/>
  <c r="CA31" i="161"/>
  <c r="CA30" i="161"/>
  <c r="CA29" i="161"/>
  <c r="CA27" i="161"/>
  <c r="CA26" i="161"/>
  <c r="CA23" i="161"/>
  <c r="CA13" i="161"/>
  <c r="CA22" i="161"/>
  <c r="CA20" i="161"/>
  <c r="CA12" i="161"/>
  <c r="CA18" i="161"/>
  <c r="CA15" i="161"/>
  <c r="CA33" i="161"/>
  <c r="CA32" i="161"/>
  <c r="CA16" i="161"/>
  <c r="CA14" i="161"/>
  <c r="CA11" i="161"/>
  <c r="CA10" i="161"/>
  <c r="CA9" i="161"/>
  <c r="CA17" i="161"/>
  <c r="BZ38" i="161"/>
  <c r="CD38" i="161" s="1"/>
  <c r="BZ37" i="161"/>
  <c r="CD37" i="161" s="1"/>
  <c r="BZ36" i="161"/>
  <c r="CD36" i="161" s="1"/>
  <c r="BZ35" i="161"/>
  <c r="CD35" i="161" s="1"/>
  <c r="BZ28" i="161"/>
  <c r="CD28" i="161" s="1"/>
  <c r="BZ25" i="161"/>
  <c r="CD25" i="161" s="1"/>
  <c r="BZ24" i="161"/>
  <c r="CD24" i="161" s="1"/>
  <c r="BZ21" i="161"/>
  <c r="CD21" i="161" s="1"/>
  <c r="BZ19" i="161"/>
  <c r="CD19" i="161" s="1"/>
  <c r="BZ34" i="161"/>
  <c r="CD34" i="161" s="1"/>
  <c r="BZ31" i="161"/>
  <c r="CD31" i="161" s="1"/>
  <c r="BZ30" i="161"/>
  <c r="CD30" i="161" s="1"/>
  <c r="BZ29" i="161"/>
  <c r="CD29" i="161" s="1"/>
  <c r="BZ27" i="161"/>
  <c r="CD27" i="161" s="1"/>
  <c r="BZ26" i="161"/>
  <c r="CD26" i="161" s="1"/>
  <c r="BZ23" i="161"/>
  <c r="CD23" i="161" s="1"/>
  <c r="BZ13" i="161"/>
  <c r="CD13" i="161" s="1"/>
  <c r="BZ22" i="161"/>
  <c r="CD22" i="161" s="1"/>
  <c r="BZ20" i="161"/>
  <c r="CD20" i="161" s="1"/>
  <c r="BZ12" i="161"/>
  <c r="CD12" i="161" s="1"/>
  <c r="BZ18" i="161"/>
  <c r="CD18" i="161" s="1"/>
  <c r="BZ15" i="161"/>
  <c r="CD15" i="161" s="1"/>
  <c r="BZ33" i="161"/>
  <c r="CD33" i="161" s="1"/>
  <c r="BZ32" i="161"/>
  <c r="CD32" i="161" s="1"/>
  <c r="BZ16" i="161"/>
  <c r="CD16" i="161" s="1"/>
  <c r="BZ14" i="161"/>
  <c r="CD14" i="161" s="1"/>
  <c r="BZ11" i="161"/>
  <c r="CD11" i="161" s="1"/>
  <c r="BZ10" i="161"/>
  <c r="CD10" i="161" s="1"/>
  <c r="BZ9" i="161"/>
  <c r="CD9" i="161" s="1"/>
  <c r="BZ17" i="161"/>
  <c r="CD17" i="161" s="1"/>
  <c r="BX38" i="161"/>
  <c r="BX37" i="161"/>
  <c r="BX36" i="161"/>
  <c r="BX35" i="161"/>
  <c r="BX28" i="161"/>
  <c r="BX25" i="161"/>
  <c r="BX24" i="161"/>
  <c r="BX21" i="161"/>
  <c r="BX19" i="161"/>
  <c r="BX34" i="161"/>
  <c r="BX31" i="161"/>
  <c r="BX30" i="161"/>
  <c r="BX29" i="161"/>
  <c r="BX27" i="161"/>
  <c r="BX26" i="161"/>
  <c r="BX23" i="161"/>
  <c r="BX13" i="161"/>
  <c r="BX22" i="161"/>
  <c r="BX20" i="161"/>
  <c r="BX12" i="161"/>
  <c r="BX18" i="161"/>
  <c r="BX15" i="161"/>
  <c r="BX33" i="161"/>
  <c r="BX32" i="161"/>
  <c r="BX16" i="161"/>
  <c r="BX14" i="161"/>
  <c r="BX11" i="161"/>
  <c r="BX10" i="161"/>
  <c r="BX9" i="161"/>
  <c r="BX17" i="161"/>
  <c r="BW38" i="161"/>
  <c r="BW37" i="161"/>
  <c r="BW36" i="161"/>
  <c r="BW35" i="161"/>
  <c r="BW28" i="161"/>
  <c r="BW25" i="161"/>
  <c r="BW24" i="161"/>
  <c r="BW21" i="161"/>
  <c r="BW19" i="161"/>
  <c r="BW34" i="161"/>
  <c r="BW31" i="161"/>
  <c r="BW30" i="161"/>
  <c r="BW29" i="161"/>
  <c r="BW27" i="161"/>
  <c r="BW26" i="161"/>
  <c r="BW23" i="161"/>
  <c r="BW13" i="161"/>
  <c r="BW22" i="161"/>
  <c r="BW20" i="161"/>
  <c r="BW12" i="161"/>
  <c r="BW18" i="161"/>
  <c r="BW15" i="161"/>
  <c r="BW33" i="161"/>
  <c r="BW32" i="161"/>
  <c r="BW16" i="161"/>
  <c r="BW14" i="161"/>
  <c r="BW11" i="161"/>
  <c r="BW10" i="161"/>
  <c r="BW9" i="161"/>
  <c r="BW17" i="161"/>
  <c r="BV38" i="161"/>
  <c r="BV37" i="161"/>
  <c r="BV36" i="161"/>
  <c r="BV35" i="161"/>
  <c r="BV28" i="161"/>
  <c r="BV25" i="161"/>
  <c r="BV24" i="161"/>
  <c r="BV21" i="161"/>
  <c r="BV19" i="161"/>
  <c r="BV34" i="161"/>
  <c r="BV31" i="161"/>
  <c r="BV30" i="161"/>
  <c r="BV29" i="161"/>
  <c r="BV27" i="161"/>
  <c r="BV26" i="161"/>
  <c r="BV23" i="161"/>
  <c r="BV13" i="161"/>
  <c r="BV22" i="161"/>
  <c r="BV20" i="161"/>
  <c r="BV12" i="161"/>
  <c r="BV18" i="161"/>
  <c r="BV15" i="161"/>
  <c r="BV33" i="161"/>
  <c r="BV32" i="161"/>
  <c r="BV16" i="161"/>
  <c r="BV14" i="161"/>
  <c r="BV11" i="161"/>
  <c r="BV10" i="161"/>
  <c r="BV9" i="161"/>
  <c r="BV17" i="161"/>
  <c r="BU38" i="161"/>
  <c r="BY38" i="161" s="1"/>
  <c r="BU37" i="161"/>
  <c r="BY37" i="161" s="1"/>
  <c r="BU36" i="161"/>
  <c r="BY36" i="161" s="1"/>
  <c r="BU35" i="161"/>
  <c r="BY35" i="161" s="1"/>
  <c r="BU28" i="161"/>
  <c r="BY28" i="161" s="1"/>
  <c r="BU25" i="161"/>
  <c r="BY25" i="161" s="1"/>
  <c r="BU24" i="161"/>
  <c r="BY24" i="161" s="1"/>
  <c r="BU21" i="161"/>
  <c r="BY21" i="161" s="1"/>
  <c r="BU19" i="161"/>
  <c r="BY19" i="161" s="1"/>
  <c r="BU34" i="161"/>
  <c r="BY34" i="161" s="1"/>
  <c r="BU31" i="161"/>
  <c r="BY31" i="161" s="1"/>
  <c r="BU30" i="161"/>
  <c r="BY30" i="161" s="1"/>
  <c r="BU29" i="161"/>
  <c r="BY29" i="161" s="1"/>
  <c r="BU27" i="161"/>
  <c r="BY27" i="161" s="1"/>
  <c r="BU26" i="161"/>
  <c r="BY26" i="161" s="1"/>
  <c r="BU23" i="161"/>
  <c r="BY23" i="161" s="1"/>
  <c r="BU13" i="161"/>
  <c r="BY13" i="161" s="1"/>
  <c r="BU22" i="161"/>
  <c r="BY22" i="161" s="1"/>
  <c r="BU20" i="161"/>
  <c r="BY20" i="161" s="1"/>
  <c r="BU12" i="161"/>
  <c r="BY12" i="161" s="1"/>
  <c r="BU18" i="161"/>
  <c r="BY18" i="161" s="1"/>
  <c r="BU15" i="161"/>
  <c r="BY15" i="161" s="1"/>
  <c r="BU33" i="161"/>
  <c r="BY33" i="161" s="1"/>
  <c r="BU32" i="161"/>
  <c r="BY32" i="161" s="1"/>
  <c r="BU16" i="161"/>
  <c r="BY16" i="161" s="1"/>
  <c r="BU14" i="161"/>
  <c r="BY14" i="161" s="1"/>
  <c r="BU11" i="161"/>
  <c r="BY11" i="161" s="1"/>
  <c r="BU10" i="161"/>
  <c r="BY10" i="161" s="1"/>
  <c r="BU9" i="161"/>
  <c r="BY9" i="161" s="1"/>
  <c r="BU17" i="161"/>
  <c r="BY17" i="161" s="1"/>
  <c r="BS38" i="161"/>
  <c r="BS37" i="161"/>
  <c r="BS36" i="161"/>
  <c r="BS35" i="161"/>
  <c r="BS28" i="161"/>
  <c r="BS25" i="161"/>
  <c r="BS24" i="161"/>
  <c r="BS21" i="161"/>
  <c r="BS19" i="161"/>
  <c r="BS34" i="161"/>
  <c r="BS31" i="161"/>
  <c r="BS30" i="161"/>
  <c r="BS29" i="161"/>
  <c r="BS27" i="161"/>
  <c r="BS26" i="161"/>
  <c r="BS23" i="161"/>
  <c r="BS13" i="161"/>
  <c r="BS22" i="161"/>
  <c r="BS20" i="161"/>
  <c r="BS12" i="161"/>
  <c r="BS18" i="161"/>
  <c r="BS15" i="161"/>
  <c r="BS33" i="161"/>
  <c r="BS32" i="161"/>
  <c r="BS16" i="161"/>
  <c r="BS14" i="161"/>
  <c r="BS11" i="161"/>
  <c r="BS10" i="161"/>
  <c r="BS9" i="161"/>
  <c r="BS17" i="161"/>
  <c r="BR38" i="161"/>
  <c r="BR37" i="161"/>
  <c r="BR36" i="161"/>
  <c r="BR35" i="161"/>
  <c r="BR28" i="161"/>
  <c r="BR25" i="161"/>
  <c r="BR24" i="161"/>
  <c r="BR21" i="161"/>
  <c r="BR19" i="161"/>
  <c r="BR34" i="161"/>
  <c r="BR31" i="161"/>
  <c r="BR30" i="161"/>
  <c r="BR29" i="161"/>
  <c r="BR27" i="161"/>
  <c r="BR26" i="161"/>
  <c r="BR23" i="161"/>
  <c r="BR13" i="161"/>
  <c r="BR22" i="161"/>
  <c r="BR20" i="161"/>
  <c r="BR12" i="161"/>
  <c r="BR18" i="161"/>
  <c r="BR15" i="161"/>
  <c r="BR33" i="161"/>
  <c r="BR32" i="161"/>
  <c r="BR16" i="161"/>
  <c r="BR14" i="161"/>
  <c r="BR11" i="161"/>
  <c r="BR10" i="161"/>
  <c r="BR9" i="161"/>
  <c r="BR17" i="161"/>
  <c r="BQ38" i="161"/>
  <c r="BQ37" i="161"/>
  <c r="BQ36" i="161"/>
  <c r="BQ35" i="161"/>
  <c r="BQ28" i="161"/>
  <c r="BQ25" i="161"/>
  <c r="BQ24" i="161"/>
  <c r="BQ21" i="161"/>
  <c r="BQ19" i="161"/>
  <c r="BQ34" i="161"/>
  <c r="BQ31" i="161"/>
  <c r="BQ30" i="161"/>
  <c r="BQ29" i="161"/>
  <c r="BQ27" i="161"/>
  <c r="BQ26" i="161"/>
  <c r="BQ23" i="161"/>
  <c r="BQ13" i="161"/>
  <c r="BQ22" i="161"/>
  <c r="BQ20" i="161"/>
  <c r="BQ12" i="161"/>
  <c r="BQ18" i="161"/>
  <c r="BQ15" i="161"/>
  <c r="BQ33" i="161"/>
  <c r="BQ32" i="161"/>
  <c r="BQ16" i="161"/>
  <c r="BQ14" i="161"/>
  <c r="BQ11" i="161"/>
  <c r="BQ10" i="161"/>
  <c r="BQ9" i="161"/>
  <c r="BQ17" i="161"/>
  <c r="BP38" i="161"/>
  <c r="BT38" i="161" s="1"/>
  <c r="BP37" i="161"/>
  <c r="BT37" i="161" s="1"/>
  <c r="BP36" i="161"/>
  <c r="BT36" i="161" s="1"/>
  <c r="BP35" i="161"/>
  <c r="BT35" i="161" s="1"/>
  <c r="BP28" i="161"/>
  <c r="BT28" i="161" s="1"/>
  <c r="BP25" i="161"/>
  <c r="BT25" i="161" s="1"/>
  <c r="BP24" i="161"/>
  <c r="BT24" i="161" s="1"/>
  <c r="BP21" i="161"/>
  <c r="BT21" i="161" s="1"/>
  <c r="BP19" i="161"/>
  <c r="BT19" i="161" s="1"/>
  <c r="BP34" i="161"/>
  <c r="BT34" i="161" s="1"/>
  <c r="BP31" i="161"/>
  <c r="BT31" i="161" s="1"/>
  <c r="BP30" i="161"/>
  <c r="BT30" i="161" s="1"/>
  <c r="BP29" i="161"/>
  <c r="BT29" i="161" s="1"/>
  <c r="BP27" i="161"/>
  <c r="BT27" i="161" s="1"/>
  <c r="BP26" i="161"/>
  <c r="BT26" i="161" s="1"/>
  <c r="BP23" i="161"/>
  <c r="BT23" i="161" s="1"/>
  <c r="BP13" i="161"/>
  <c r="BT13" i="161" s="1"/>
  <c r="BP22" i="161"/>
  <c r="BT22" i="161" s="1"/>
  <c r="BP20" i="161"/>
  <c r="BT20" i="161" s="1"/>
  <c r="BP12" i="161"/>
  <c r="BT12" i="161" s="1"/>
  <c r="BP18" i="161"/>
  <c r="BT18" i="161" s="1"/>
  <c r="BP15" i="161"/>
  <c r="BT15" i="161" s="1"/>
  <c r="BP33" i="161"/>
  <c r="BT33" i="161" s="1"/>
  <c r="BP32" i="161"/>
  <c r="BT32" i="161" s="1"/>
  <c r="BP16" i="161"/>
  <c r="BT16" i="161" s="1"/>
  <c r="BP14" i="161"/>
  <c r="BT14" i="161" s="1"/>
  <c r="BP11" i="161"/>
  <c r="BT11" i="161" s="1"/>
  <c r="BP10" i="161"/>
  <c r="BT10" i="161" s="1"/>
  <c r="BP9" i="161"/>
  <c r="BT9" i="161" s="1"/>
  <c r="BP17" i="161"/>
  <c r="BT17" i="161" s="1"/>
  <c r="BN38" i="161"/>
  <c r="BN37" i="161"/>
  <c r="BN36" i="161"/>
  <c r="BN35" i="161"/>
  <c r="BN28" i="161"/>
  <c r="BN25" i="161"/>
  <c r="BN24" i="161"/>
  <c r="BN21" i="161"/>
  <c r="BN19" i="161"/>
  <c r="BN34" i="161"/>
  <c r="BN31" i="161"/>
  <c r="BN30" i="161"/>
  <c r="BN29" i="161"/>
  <c r="BN27" i="161"/>
  <c r="BN26" i="161"/>
  <c r="BN23" i="161"/>
  <c r="BN13" i="161"/>
  <c r="BN22" i="161"/>
  <c r="BN20" i="161"/>
  <c r="BN12" i="161"/>
  <c r="BN18" i="161"/>
  <c r="BN15" i="161"/>
  <c r="BN33" i="161"/>
  <c r="BN32" i="161"/>
  <c r="BN16" i="161"/>
  <c r="BN14" i="161"/>
  <c r="BN11" i="161"/>
  <c r="BN10" i="161"/>
  <c r="BN9" i="161"/>
  <c r="BN17" i="161"/>
  <c r="BM38" i="161"/>
  <c r="BM37" i="161"/>
  <c r="BM36" i="161"/>
  <c r="BM35" i="161"/>
  <c r="BM28" i="161"/>
  <c r="BM25" i="161"/>
  <c r="BM24" i="161"/>
  <c r="BM21" i="161"/>
  <c r="BM19" i="161"/>
  <c r="BM34" i="161"/>
  <c r="BM31" i="161"/>
  <c r="BM30" i="161"/>
  <c r="BM29" i="161"/>
  <c r="BM27" i="161"/>
  <c r="BM26" i="161"/>
  <c r="BM23" i="161"/>
  <c r="BM13" i="161"/>
  <c r="BM22" i="161"/>
  <c r="BM20" i="161"/>
  <c r="BM12" i="161"/>
  <c r="BM18" i="161"/>
  <c r="BM15" i="161"/>
  <c r="BM33" i="161"/>
  <c r="BM32" i="161"/>
  <c r="BM16" i="161"/>
  <c r="BM14" i="161"/>
  <c r="BM11" i="161"/>
  <c r="BM10" i="161"/>
  <c r="BM9" i="161"/>
  <c r="BM17" i="161"/>
  <c r="BL38" i="161"/>
  <c r="BL37" i="161"/>
  <c r="BL36" i="161"/>
  <c r="BL35" i="161"/>
  <c r="BL28" i="161"/>
  <c r="BL25" i="161"/>
  <c r="BL24" i="161"/>
  <c r="BL21" i="161"/>
  <c r="BL19" i="161"/>
  <c r="BL34" i="161"/>
  <c r="BL31" i="161"/>
  <c r="BL30" i="161"/>
  <c r="BL29" i="161"/>
  <c r="BL27" i="161"/>
  <c r="BL26" i="161"/>
  <c r="BL23" i="161"/>
  <c r="BL13" i="161"/>
  <c r="BL22" i="161"/>
  <c r="BL20" i="161"/>
  <c r="BL12" i="161"/>
  <c r="BL18" i="161"/>
  <c r="BL15" i="161"/>
  <c r="BL33" i="161"/>
  <c r="BL32" i="161"/>
  <c r="BL16" i="161"/>
  <c r="BL14" i="161"/>
  <c r="BL11" i="161"/>
  <c r="BL10" i="161"/>
  <c r="BL9" i="161"/>
  <c r="BL17" i="161"/>
  <c r="BK38" i="161"/>
  <c r="BO38" i="161" s="1"/>
  <c r="BK37" i="161"/>
  <c r="BO37" i="161" s="1"/>
  <c r="BK36" i="161"/>
  <c r="BO36" i="161" s="1"/>
  <c r="BK35" i="161"/>
  <c r="BO35" i="161" s="1"/>
  <c r="BK28" i="161"/>
  <c r="BO28" i="161" s="1"/>
  <c r="BK25" i="161"/>
  <c r="BO25" i="161" s="1"/>
  <c r="BK24" i="161"/>
  <c r="BO24" i="161" s="1"/>
  <c r="BK21" i="161"/>
  <c r="BO21" i="161" s="1"/>
  <c r="BK19" i="161"/>
  <c r="BO19" i="161" s="1"/>
  <c r="BK34" i="161"/>
  <c r="BO34" i="161" s="1"/>
  <c r="BK31" i="161"/>
  <c r="BO31" i="161" s="1"/>
  <c r="BK30" i="161"/>
  <c r="BO30" i="161" s="1"/>
  <c r="BK29" i="161"/>
  <c r="BO29" i="161" s="1"/>
  <c r="BK27" i="161"/>
  <c r="BO27" i="161" s="1"/>
  <c r="BK26" i="161"/>
  <c r="BO26" i="161" s="1"/>
  <c r="BK23" i="161"/>
  <c r="BO23" i="161" s="1"/>
  <c r="BK13" i="161"/>
  <c r="BO13" i="161" s="1"/>
  <c r="BK22" i="161"/>
  <c r="BO22" i="161" s="1"/>
  <c r="BK20" i="161"/>
  <c r="BO20" i="161" s="1"/>
  <c r="BK12" i="161"/>
  <c r="BO12" i="161" s="1"/>
  <c r="BK18" i="161"/>
  <c r="BO18" i="161" s="1"/>
  <c r="BK15" i="161"/>
  <c r="BO15" i="161" s="1"/>
  <c r="BK33" i="161"/>
  <c r="BO33" i="161" s="1"/>
  <c r="BK32" i="161"/>
  <c r="BO32" i="161" s="1"/>
  <c r="BK16" i="161"/>
  <c r="BO16" i="161" s="1"/>
  <c r="BK14" i="161"/>
  <c r="BO14" i="161" s="1"/>
  <c r="BK11" i="161"/>
  <c r="BO11" i="161" s="1"/>
  <c r="BK10" i="161"/>
  <c r="BO10" i="161" s="1"/>
  <c r="BK9" i="161"/>
  <c r="BO9" i="161" s="1"/>
  <c r="BK17" i="161"/>
  <c r="BO17" i="161" s="1"/>
  <c r="BC38" i="161"/>
  <c r="BC37" i="161"/>
  <c r="BC36" i="161"/>
  <c r="BC35" i="161"/>
  <c r="BC28" i="161"/>
  <c r="BC25" i="161"/>
  <c r="BC24" i="161"/>
  <c r="BC21" i="161"/>
  <c r="BC19" i="161"/>
  <c r="BC34" i="161"/>
  <c r="BC31" i="161"/>
  <c r="BC30" i="161"/>
  <c r="BC29" i="161"/>
  <c r="BE29" i="161" s="1"/>
  <c r="BC27" i="161"/>
  <c r="BC26" i="161"/>
  <c r="BC23" i="161"/>
  <c r="BC13" i="161"/>
  <c r="BE13" i="161" s="1"/>
  <c r="BC22" i="161"/>
  <c r="BC20" i="161"/>
  <c r="BC12" i="161"/>
  <c r="BC18" i="161"/>
  <c r="BE18" i="161" s="1"/>
  <c r="BC15" i="161"/>
  <c r="BC33" i="161"/>
  <c r="BC32" i="161"/>
  <c r="BC16" i="161"/>
  <c r="BE16" i="161" s="1"/>
  <c r="BC14" i="161"/>
  <c r="BE14" i="161" s="1"/>
  <c r="BC11" i="161"/>
  <c r="BE11" i="161" s="1"/>
  <c r="BC10" i="161"/>
  <c r="BC9" i="161"/>
  <c r="BE9" i="161" s="1"/>
  <c r="BC17" i="161"/>
  <c r="BD69" i="162"/>
  <c r="BD68" i="162"/>
  <c r="BD55" i="162"/>
  <c r="BD54" i="162"/>
  <c r="BD53" i="162"/>
  <c r="BD52" i="162"/>
  <c r="BD51" i="162"/>
  <c r="BD50" i="162"/>
  <c r="BD49" i="162"/>
  <c r="BD47" i="162"/>
  <c r="BD46" i="162"/>
  <c r="BD45" i="162"/>
  <c r="BD35" i="162"/>
  <c r="BD37" i="162"/>
  <c r="BD28" i="162"/>
  <c r="BD36" i="162"/>
  <c r="BD34" i="162"/>
  <c r="BD48" i="162"/>
  <c r="BD32" i="162"/>
  <c r="BD33" i="162"/>
  <c r="BD44" i="162"/>
  <c r="BD42" i="162"/>
  <c r="BD20" i="162"/>
  <c r="BD30" i="162"/>
  <c r="BD16" i="162"/>
  <c r="BD14" i="162"/>
  <c r="BD9" i="162"/>
  <c r="BD67" i="162"/>
  <c r="BD66" i="162"/>
  <c r="BD65" i="162"/>
  <c r="BD64" i="162"/>
  <c r="BD63" i="162"/>
  <c r="BD62" i="162"/>
  <c r="BD61" i="162"/>
  <c r="BD60" i="162"/>
  <c r="BD59" i="162"/>
  <c r="BD58" i="162"/>
  <c r="BD57" i="162"/>
  <c r="BD56" i="162"/>
  <c r="BD27" i="162"/>
  <c r="BD31" i="162"/>
  <c r="BD24" i="162"/>
  <c r="BD26" i="162"/>
  <c r="BD43" i="162"/>
  <c r="BD41" i="162"/>
  <c r="BD19" i="162"/>
  <c r="BD18" i="162"/>
  <c r="BD22" i="162"/>
  <c r="BD40" i="162"/>
  <c r="BD15" i="162"/>
  <c r="BD13" i="162"/>
  <c r="BD29" i="162"/>
  <c r="BD39" i="162"/>
  <c r="BD25" i="162"/>
  <c r="BD11" i="162"/>
  <c r="BD23" i="162"/>
  <c r="BD12" i="162"/>
  <c r="BD17" i="162"/>
  <c r="BD21" i="162"/>
  <c r="BD38" i="162"/>
  <c r="BD10" i="162"/>
  <c r="CM69" i="162"/>
  <c r="CM68" i="162"/>
  <c r="CM55" i="162"/>
  <c r="CM54" i="162"/>
  <c r="CM53" i="162"/>
  <c r="CM52" i="162"/>
  <c r="CM51" i="162"/>
  <c r="CM50" i="162"/>
  <c r="CM49" i="162"/>
  <c r="CM47" i="162"/>
  <c r="CM46" i="162"/>
  <c r="CM45" i="162"/>
  <c r="CM35" i="162"/>
  <c r="CM37" i="162"/>
  <c r="CM28" i="162"/>
  <c r="CM36" i="162"/>
  <c r="CM34" i="162"/>
  <c r="CM48" i="162"/>
  <c r="CM32" i="162"/>
  <c r="CM33" i="162"/>
  <c r="CM44" i="162"/>
  <c r="CM42" i="162"/>
  <c r="CM20" i="162"/>
  <c r="CM30" i="162"/>
  <c r="CM16" i="162"/>
  <c r="CM14" i="162"/>
  <c r="CM9" i="162"/>
  <c r="CM67" i="162"/>
  <c r="CM66" i="162"/>
  <c r="CM65" i="162"/>
  <c r="CM64" i="162"/>
  <c r="CM63" i="162"/>
  <c r="CM62" i="162"/>
  <c r="CM61" i="162"/>
  <c r="CM60" i="162"/>
  <c r="CM59" i="162"/>
  <c r="CM58" i="162"/>
  <c r="CM57" i="162"/>
  <c r="CM56" i="162"/>
  <c r="CM27" i="162"/>
  <c r="CM31" i="162"/>
  <c r="CM24" i="162"/>
  <c r="CM26" i="162"/>
  <c r="CM43" i="162"/>
  <c r="CM41" i="162"/>
  <c r="CM19" i="162"/>
  <c r="CM18" i="162"/>
  <c r="CM22" i="162"/>
  <c r="CM40" i="162"/>
  <c r="CM15" i="162"/>
  <c r="CM13" i="162"/>
  <c r="CM29" i="162"/>
  <c r="CM39" i="162"/>
  <c r="CM25" i="162"/>
  <c r="CM11" i="162"/>
  <c r="CM23" i="162"/>
  <c r="CM12" i="162"/>
  <c r="CM17" i="162"/>
  <c r="CM21" i="162"/>
  <c r="CM38" i="162"/>
  <c r="CM10" i="162"/>
  <c r="CL69" i="162"/>
  <c r="CL68" i="162"/>
  <c r="CL55" i="162"/>
  <c r="CL54" i="162"/>
  <c r="CL53" i="162"/>
  <c r="CL52" i="162"/>
  <c r="CL51" i="162"/>
  <c r="CL50" i="162"/>
  <c r="CL49" i="162"/>
  <c r="CL47" i="162"/>
  <c r="CL46" i="162"/>
  <c r="CL45" i="162"/>
  <c r="CL35" i="162"/>
  <c r="CL37" i="162"/>
  <c r="CL28" i="162"/>
  <c r="CL36" i="162"/>
  <c r="CL34" i="162"/>
  <c r="CL48" i="162"/>
  <c r="CL32" i="162"/>
  <c r="CL33" i="162"/>
  <c r="CL44" i="162"/>
  <c r="CL42" i="162"/>
  <c r="CL20" i="162"/>
  <c r="CL30" i="162"/>
  <c r="CL16" i="162"/>
  <c r="CL14" i="162"/>
  <c r="CL9" i="162"/>
  <c r="CL67" i="162"/>
  <c r="CL66" i="162"/>
  <c r="CL65" i="162"/>
  <c r="CL64" i="162"/>
  <c r="CL63" i="162"/>
  <c r="CL62" i="162"/>
  <c r="CL61" i="162"/>
  <c r="CL60" i="162"/>
  <c r="CL59" i="162"/>
  <c r="CL58" i="162"/>
  <c r="CL57" i="162"/>
  <c r="CL56" i="162"/>
  <c r="CL27" i="162"/>
  <c r="CL31" i="162"/>
  <c r="CL24" i="162"/>
  <c r="CL26" i="162"/>
  <c r="CL43" i="162"/>
  <c r="CL41" i="162"/>
  <c r="CL19" i="162"/>
  <c r="CL18" i="162"/>
  <c r="CL22" i="162"/>
  <c r="CL40" i="162"/>
  <c r="CL15" i="162"/>
  <c r="CL13" i="162"/>
  <c r="CL29" i="162"/>
  <c r="CL39" i="162"/>
  <c r="CL25" i="162"/>
  <c r="CL11" i="162"/>
  <c r="CL23" i="162"/>
  <c r="CL12" i="162"/>
  <c r="CL17" i="162"/>
  <c r="CL21" i="162"/>
  <c r="CL38" i="162"/>
  <c r="CL10" i="162"/>
  <c r="CK69" i="162"/>
  <c r="CK68" i="162"/>
  <c r="CK55" i="162"/>
  <c r="CK54" i="162"/>
  <c r="CK53" i="162"/>
  <c r="CK52" i="162"/>
  <c r="CK51" i="162"/>
  <c r="CK50" i="162"/>
  <c r="CK49" i="162"/>
  <c r="CK47" i="162"/>
  <c r="CK46" i="162"/>
  <c r="CK45" i="162"/>
  <c r="CK35" i="162"/>
  <c r="CK37" i="162"/>
  <c r="CK28" i="162"/>
  <c r="CK36" i="162"/>
  <c r="CK34" i="162"/>
  <c r="CK48" i="162"/>
  <c r="CK32" i="162"/>
  <c r="CK33" i="162"/>
  <c r="CK44" i="162"/>
  <c r="CK42" i="162"/>
  <c r="CK20" i="162"/>
  <c r="CK30" i="162"/>
  <c r="CK16" i="162"/>
  <c r="CK14" i="162"/>
  <c r="CK9" i="162"/>
  <c r="CK67" i="162"/>
  <c r="CK66" i="162"/>
  <c r="CK65" i="162"/>
  <c r="CK64" i="162"/>
  <c r="CK63" i="162"/>
  <c r="CK62" i="162"/>
  <c r="CK61" i="162"/>
  <c r="CK60" i="162"/>
  <c r="CK59" i="162"/>
  <c r="CK58" i="162"/>
  <c r="CK57" i="162"/>
  <c r="CK56" i="162"/>
  <c r="CK27" i="162"/>
  <c r="CK31" i="162"/>
  <c r="CK24" i="162"/>
  <c r="CK26" i="162"/>
  <c r="CK43" i="162"/>
  <c r="CK41" i="162"/>
  <c r="CK19" i="162"/>
  <c r="CK18" i="162"/>
  <c r="CK22" i="162"/>
  <c r="CK40" i="162"/>
  <c r="CK15" i="162"/>
  <c r="CK13" i="162"/>
  <c r="CK29" i="162"/>
  <c r="CK39" i="162"/>
  <c r="CK25" i="162"/>
  <c r="CK11" i="162"/>
  <c r="CK23" i="162"/>
  <c r="CK12" i="162"/>
  <c r="CK17" i="162"/>
  <c r="CK21" i="162"/>
  <c r="CK38" i="162"/>
  <c r="CK10" i="162"/>
  <c r="CJ69" i="162"/>
  <c r="CJ68" i="162"/>
  <c r="CJ55" i="162"/>
  <c r="CN55" i="162" s="1"/>
  <c r="CJ54" i="162"/>
  <c r="CN54" i="162" s="1"/>
  <c r="CJ53" i="162"/>
  <c r="CJ52" i="162"/>
  <c r="CJ51" i="162"/>
  <c r="CN51" i="162" s="1"/>
  <c r="CJ50" i="162"/>
  <c r="CN50" i="162" s="1"/>
  <c r="CJ49" i="162"/>
  <c r="CJ47" i="162"/>
  <c r="CJ46" i="162"/>
  <c r="CN46" i="162" s="1"/>
  <c r="CJ45" i="162"/>
  <c r="CN45" i="162" s="1"/>
  <c r="CJ35" i="162"/>
  <c r="CJ37" i="162"/>
  <c r="CJ28" i="162"/>
  <c r="CN28" i="162" s="1"/>
  <c r="CJ36" i="162"/>
  <c r="CN36" i="162" s="1"/>
  <c r="CJ34" i="162"/>
  <c r="CJ48" i="162"/>
  <c r="CJ32" i="162"/>
  <c r="CN32" i="162" s="1"/>
  <c r="CJ33" i="162"/>
  <c r="CN33" i="162" s="1"/>
  <c r="CJ44" i="162"/>
  <c r="CJ42" i="162"/>
  <c r="CJ20" i="162"/>
  <c r="CN20" i="162" s="1"/>
  <c r="CJ30" i="162"/>
  <c r="CN30" i="162" s="1"/>
  <c r="CJ16" i="162"/>
  <c r="CJ14" i="162"/>
  <c r="CJ9" i="162"/>
  <c r="CN9" i="162" s="1"/>
  <c r="CJ67" i="162"/>
  <c r="CN67" i="162" s="1"/>
  <c r="CJ66" i="162"/>
  <c r="CJ65" i="162"/>
  <c r="CJ64" i="162"/>
  <c r="CN64" i="162" s="1"/>
  <c r="CJ63" i="162"/>
  <c r="CN63" i="162" s="1"/>
  <c r="CJ62" i="162"/>
  <c r="CJ61" i="162"/>
  <c r="CJ60" i="162"/>
  <c r="CN60" i="162" s="1"/>
  <c r="CJ59" i="162"/>
  <c r="CN59" i="162" s="1"/>
  <c r="CJ58" i="162"/>
  <c r="CJ57" i="162"/>
  <c r="CJ56" i="162"/>
  <c r="CN56" i="162" s="1"/>
  <c r="CJ27" i="162"/>
  <c r="CN27" i="162" s="1"/>
  <c r="CJ31" i="162"/>
  <c r="CJ24" i="162"/>
  <c r="CJ26" i="162"/>
  <c r="CN26" i="162" s="1"/>
  <c r="CJ43" i="162"/>
  <c r="CN43" i="162" s="1"/>
  <c r="CJ41" i="162"/>
  <c r="CJ19" i="162"/>
  <c r="CJ18" i="162"/>
  <c r="CN18" i="162" s="1"/>
  <c r="CJ22" i="162"/>
  <c r="CN22" i="162" s="1"/>
  <c r="CJ40" i="162"/>
  <c r="CJ15" i="162"/>
  <c r="CJ13" i="162"/>
  <c r="CN13" i="162" s="1"/>
  <c r="CJ29" i="162"/>
  <c r="CN29" i="162" s="1"/>
  <c r="CJ39" i="162"/>
  <c r="CJ25" i="162"/>
  <c r="CJ11" i="162"/>
  <c r="CN11" i="162" s="1"/>
  <c r="CJ23" i="162"/>
  <c r="CN23" i="162" s="1"/>
  <c r="CJ12" i="162"/>
  <c r="CJ17" i="162"/>
  <c r="CJ21" i="162"/>
  <c r="CN21" i="162" s="1"/>
  <c r="CJ38" i="162"/>
  <c r="CN38" i="162" s="1"/>
  <c r="CJ10" i="162"/>
  <c r="CH69" i="162"/>
  <c r="CH68" i="162"/>
  <c r="CH55" i="162"/>
  <c r="CH54" i="162"/>
  <c r="CH53" i="162"/>
  <c r="CH52" i="162"/>
  <c r="CH51" i="162"/>
  <c r="CH50" i="162"/>
  <c r="CH49" i="162"/>
  <c r="CH47" i="162"/>
  <c r="CH46" i="162"/>
  <c r="CH45" i="162"/>
  <c r="CH35" i="162"/>
  <c r="CH37" i="162"/>
  <c r="CH28" i="162"/>
  <c r="CH36" i="162"/>
  <c r="CH34" i="162"/>
  <c r="CH48" i="162"/>
  <c r="CH32" i="162"/>
  <c r="CH33" i="162"/>
  <c r="CH44" i="162"/>
  <c r="CH42" i="162"/>
  <c r="CH20" i="162"/>
  <c r="CH30" i="162"/>
  <c r="CH16" i="162"/>
  <c r="CH14" i="162"/>
  <c r="CH9" i="162"/>
  <c r="CH67" i="162"/>
  <c r="CH66" i="162"/>
  <c r="CH65" i="162"/>
  <c r="CH64" i="162"/>
  <c r="CH63" i="162"/>
  <c r="CH62" i="162"/>
  <c r="CH61" i="162"/>
  <c r="CH60" i="162"/>
  <c r="CH59" i="162"/>
  <c r="CH58" i="162"/>
  <c r="CH57" i="162"/>
  <c r="CH56" i="162"/>
  <c r="CH27" i="162"/>
  <c r="CH31" i="162"/>
  <c r="CH24" i="162"/>
  <c r="CH26" i="162"/>
  <c r="CH43" i="162"/>
  <c r="CH41" i="162"/>
  <c r="CH19" i="162"/>
  <c r="CH18" i="162"/>
  <c r="CH22" i="162"/>
  <c r="CH40" i="162"/>
  <c r="CH15" i="162"/>
  <c r="CH13" i="162"/>
  <c r="CH29" i="162"/>
  <c r="CH39" i="162"/>
  <c r="CH25" i="162"/>
  <c r="CH11" i="162"/>
  <c r="CH23" i="162"/>
  <c r="CH12" i="162"/>
  <c r="CH17" i="162"/>
  <c r="CH21" i="162"/>
  <c r="CH38" i="162"/>
  <c r="CH10" i="162"/>
  <c r="CG69" i="162"/>
  <c r="CG68" i="162"/>
  <c r="CG55" i="162"/>
  <c r="CG54" i="162"/>
  <c r="CG53" i="162"/>
  <c r="CG52" i="162"/>
  <c r="CG51" i="162"/>
  <c r="CG50" i="162"/>
  <c r="CG49" i="162"/>
  <c r="CG47" i="162"/>
  <c r="CG46" i="162"/>
  <c r="CG45" i="162"/>
  <c r="CG35" i="162"/>
  <c r="CG37" i="162"/>
  <c r="CG28" i="162"/>
  <c r="CG36" i="162"/>
  <c r="CG34" i="162"/>
  <c r="CG48" i="162"/>
  <c r="CG32" i="162"/>
  <c r="CG33" i="162"/>
  <c r="CG44" i="162"/>
  <c r="CG42" i="162"/>
  <c r="CG20" i="162"/>
  <c r="CG30" i="162"/>
  <c r="CG16" i="162"/>
  <c r="CG14" i="162"/>
  <c r="CG9" i="162"/>
  <c r="CG67" i="162"/>
  <c r="CG66" i="162"/>
  <c r="CG65" i="162"/>
  <c r="CG64" i="162"/>
  <c r="CG63" i="162"/>
  <c r="CG62" i="162"/>
  <c r="CG61" i="162"/>
  <c r="CG60" i="162"/>
  <c r="CG59" i="162"/>
  <c r="CG58" i="162"/>
  <c r="CG57" i="162"/>
  <c r="CG56" i="162"/>
  <c r="CG27" i="162"/>
  <c r="CG31" i="162"/>
  <c r="CG24" i="162"/>
  <c r="CG26" i="162"/>
  <c r="CG43" i="162"/>
  <c r="CG41" i="162"/>
  <c r="CG19" i="162"/>
  <c r="CG18" i="162"/>
  <c r="CG22" i="162"/>
  <c r="CG40" i="162"/>
  <c r="CG15" i="162"/>
  <c r="CG13" i="162"/>
  <c r="CG29" i="162"/>
  <c r="CG39" i="162"/>
  <c r="CG25" i="162"/>
  <c r="CG11" i="162"/>
  <c r="CG23" i="162"/>
  <c r="CG12" i="162"/>
  <c r="CG17" i="162"/>
  <c r="CG21" i="162"/>
  <c r="CG38" i="162"/>
  <c r="CG10" i="162"/>
  <c r="CF69" i="162"/>
  <c r="CF68" i="162"/>
  <c r="CF55" i="162"/>
  <c r="CF54" i="162"/>
  <c r="CF53" i="162"/>
  <c r="CF52" i="162"/>
  <c r="CF51" i="162"/>
  <c r="CF50" i="162"/>
  <c r="CF49" i="162"/>
  <c r="CF47" i="162"/>
  <c r="CF46" i="162"/>
  <c r="CF45" i="162"/>
  <c r="CF35" i="162"/>
  <c r="CF37" i="162"/>
  <c r="CF28" i="162"/>
  <c r="CF36" i="162"/>
  <c r="CF34" i="162"/>
  <c r="CF48" i="162"/>
  <c r="CF32" i="162"/>
  <c r="CF33" i="162"/>
  <c r="CF44" i="162"/>
  <c r="CF42" i="162"/>
  <c r="CF20" i="162"/>
  <c r="CF30" i="162"/>
  <c r="CF16" i="162"/>
  <c r="CF14" i="162"/>
  <c r="CF9" i="162"/>
  <c r="CF67" i="162"/>
  <c r="CF66" i="162"/>
  <c r="CF65" i="162"/>
  <c r="CF64" i="162"/>
  <c r="CF63" i="162"/>
  <c r="CF62" i="162"/>
  <c r="CF61" i="162"/>
  <c r="CF60" i="162"/>
  <c r="CF59" i="162"/>
  <c r="CF58" i="162"/>
  <c r="CF57" i="162"/>
  <c r="CF56" i="162"/>
  <c r="CF27" i="162"/>
  <c r="CF31" i="162"/>
  <c r="CF24" i="162"/>
  <c r="CF26" i="162"/>
  <c r="CF43" i="162"/>
  <c r="CF41" i="162"/>
  <c r="CF19" i="162"/>
  <c r="CF18" i="162"/>
  <c r="CF22" i="162"/>
  <c r="CF40" i="162"/>
  <c r="CF15" i="162"/>
  <c r="CF13" i="162"/>
  <c r="CF29" i="162"/>
  <c r="CF39" i="162"/>
  <c r="CF25" i="162"/>
  <c r="CF11" i="162"/>
  <c r="CF23" i="162"/>
  <c r="CF12" i="162"/>
  <c r="CF17" i="162"/>
  <c r="CF21" i="162"/>
  <c r="CF38" i="162"/>
  <c r="CF10" i="162"/>
  <c r="CE69" i="162"/>
  <c r="CE68" i="162"/>
  <c r="CE55" i="162"/>
  <c r="CE54" i="162"/>
  <c r="CI54" i="162" s="1"/>
  <c r="CE53" i="162"/>
  <c r="CE52" i="162"/>
  <c r="CE51" i="162"/>
  <c r="CE50" i="162"/>
  <c r="CI50" i="162" s="1"/>
  <c r="CE49" i="162"/>
  <c r="CE47" i="162"/>
  <c r="CE46" i="162"/>
  <c r="CE45" i="162"/>
  <c r="CI45" i="162" s="1"/>
  <c r="CE35" i="162"/>
  <c r="CE37" i="162"/>
  <c r="CE28" i="162"/>
  <c r="CE36" i="162"/>
  <c r="CI36" i="162" s="1"/>
  <c r="CE34" i="162"/>
  <c r="CE48" i="162"/>
  <c r="CE32" i="162"/>
  <c r="CE33" i="162"/>
  <c r="CI33" i="162" s="1"/>
  <c r="CE44" i="162"/>
  <c r="CE42" i="162"/>
  <c r="CE20" i="162"/>
  <c r="CE30" i="162"/>
  <c r="CI30" i="162" s="1"/>
  <c r="CE16" i="162"/>
  <c r="CE14" i="162"/>
  <c r="CE9" i="162"/>
  <c r="CE67" i="162"/>
  <c r="CI67" i="162" s="1"/>
  <c r="CE66" i="162"/>
  <c r="CE65" i="162"/>
  <c r="CE64" i="162"/>
  <c r="CE63" i="162"/>
  <c r="CI63" i="162" s="1"/>
  <c r="CE62" i="162"/>
  <c r="CE61" i="162"/>
  <c r="CE60" i="162"/>
  <c r="CE59" i="162"/>
  <c r="CI59" i="162" s="1"/>
  <c r="CE58" i="162"/>
  <c r="CE57" i="162"/>
  <c r="CE56" i="162"/>
  <c r="CE27" i="162"/>
  <c r="CI27" i="162" s="1"/>
  <c r="CE31" i="162"/>
  <c r="CE24" i="162"/>
  <c r="CE26" i="162"/>
  <c r="CE43" i="162"/>
  <c r="CI43" i="162" s="1"/>
  <c r="CE41" i="162"/>
  <c r="CE19" i="162"/>
  <c r="CE18" i="162"/>
  <c r="CE22" i="162"/>
  <c r="CI22" i="162" s="1"/>
  <c r="CE40" i="162"/>
  <c r="CE15" i="162"/>
  <c r="CE13" i="162"/>
  <c r="CE29" i="162"/>
  <c r="CI29" i="162" s="1"/>
  <c r="CE39" i="162"/>
  <c r="CE25" i="162"/>
  <c r="CE11" i="162"/>
  <c r="CE23" i="162"/>
  <c r="CI23" i="162" s="1"/>
  <c r="CE12" i="162"/>
  <c r="CE17" i="162"/>
  <c r="CE21" i="162"/>
  <c r="CE38" i="162"/>
  <c r="CI38" i="162" s="1"/>
  <c r="CE10" i="162"/>
  <c r="CC69" i="162"/>
  <c r="CC68" i="162"/>
  <c r="CC55" i="162"/>
  <c r="CC54" i="162"/>
  <c r="CC53" i="162"/>
  <c r="CC52" i="162"/>
  <c r="CC51" i="162"/>
  <c r="CC50" i="162"/>
  <c r="CC49" i="162"/>
  <c r="CC47" i="162"/>
  <c r="CC46" i="162"/>
  <c r="CC45" i="162"/>
  <c r="CC35" i="162"/>
  <c r="CC37" i="162"/>
  <c r="CC28" i="162"/>
  <c r="CC36" i="162"/>
  <c r="CC34" i="162"/>
  <c r="CC48" i="162"/>
  <c r="CC32" i="162"/>
  <c r="CC33" i="162"/>
  <c r="CC44" i="162"/>
  <c r="CC42" i="162"/>
  <c r="CC20" i="162"/>
  <c r="CC30" i="162"/>
  <c r="CC16" i="162"/>
  <c r="CC14" i="162"/>
  <c r="CC9" i="162"/>
  <c r="CC67" i="162"/>
  <c r="CC66" i="162"/>
  <c r="CC65" i="162"/>
  <c r="CC64" i="162"/>
  <c r="CC63" i="162"/>
  <c r="CC62" i="162"/>
  <c r="CC61" i="162"/>
  <c r="CC60" i="162"/>
  <c r="CC59" i="162"/>
  <c r="CC58" i="162"/>
  <c r="CC57" i="162"/>
  <c r="CC56" i="162"/>
  <c r="CC27" i="162"/>
  <c r="CC31" i="162"/>
  <c r="CC24" i="162"/>
  <c r="CC26" i="162"/>
  <c r="CC43" i="162"/>
  <c r="CC41" i="162"/>
  <c r="CC19" i="162"/>
  <c r="CC18" i="162"/>
  <c r="CC22" i="162"/>
  <c r="CC40" i="162"/>
  <c r="CC15" i="162"/>
  <c r="CC13" i="162"/>
  <c r="CC29" i="162"/>
  <c r="CC39" i="162"/>
  <c r="CC25" i="162"/>
  <c r="CC11" i="162"/>
  <c r="CC23" i="162"/>
  <c r="CC12" i="162"/>
  <c r="CC17" i="162"/>
  <c r="CC21" i="162"/>
  <c r="CC38" i="162"/>
  <c r="CC10" i="162"/>
  <c r="CB69" i="162"/>
  <c r="CB68" i="162"/>
  <c r="CB55" i="162"/>
  <c r="CB54" i="162"/>
  <c r="CB53" i="162"/>
  <c r="CB52" i="162"/>
  <c r="CB51" i="162"/>
  <c r="CB50" i="162"/>
  <c r="CB49" i="162"/>
  <c r="CB47" i="162"/>
  <c r="CB46" i="162"/>
  <c r="CB45" i="162"/>
  <c r="CB35" i="162"/>
  <c r="CB37" i="162"/>
  <c r="CB28" i="162"/>
  <c r="CB36" i="162"/>
  <c r="CB34" i="162"/>
  <c r="CB48" i="162"/>
  <c r="CB32" i="162"/>
  <c r="CB33" i="162"/>
  <c r="CB44" i="162"/>
  <c r="CB42" i="162"/>
  <c r="CB20" i="162"/>
  <c r="CB30" i="162"/>
  <c r="CB16" i="162"/>
  <c r="CB14" i="162"/>
  <c r="CB9" i="162"/>
  <c r="CB67" i="162"/>
  <c r="CB66" i="162"/>
  <c r="CB65" i="162"/>
  <c r="CB64" i="162"/>
  <c r="CB63" i="162"/>
  <c r="CB62" i="162"/>
  <c r="CB61" i="162"/>
  <c r="CB60" i="162"/>
  <c r="CB59" i="162"/>
  <c r="CB58" i="162"/>
  <c r="CB57" i="162"/>
  <c r="CB56" i="162"/>
  <c r="CB27" i="162"/>
  <c r="CB31" i="162"/>
  <c r="CB24" i="162"/>
  <c r="CB26" i="162"/>
  <c r="CB43" i="162"/>
  <c r="CB41" i="162"/>
  <c r="CB19" i="162"/>
  <c r="CB18" i="162"/>
  <c r="CB22" i="162"/>
  <c r="CB40" i="162"/>
  <c r="CB15" i="162"/>
  <c r="CB13" i="162"/>
  <c r="CB29" i="162"/>
  <c r="CB39" i="162"/>
  <c r="CB25" i="162"/>
  <c r="CB11" i="162"/>
  <c r="CB23" i="162"/>
  <c r="CB12" i="162"/>
  <c r="CB17" i="162"/>
  <c r="CB21" i="162"/>
  <c r="CB38" i="162"/>
  <c r="CB10" i="162"/>
  <c r="CA69" i="162"/>
  <c r="CA68" i="162"/>
  <c r="CA55" i="162"/>
  <c r="CA54" i="162"/>
  <c r="CA53" i="162"/>
  <c r="CA52" i="162"/>
  <c r="CA51" i="162"/>
  <c r="CA50" i="162"/>
  <c r="CA49" i="162"/>
  <c r="CA47" i="162"/>
  <c r="CA46" i="162"/>
  <c r="CA45" i="162"/>
  <c r="CA35" i="162"/>
  <c r="CA37" i="162"/>
  <c r="CA28" i="162"/>
  <c r="CA36" i="162"/>
  <c r="CA34" i="162"/>
  <c r="CA48" i="162"/>
  <c r="CA32" i="162"/>
  <c r="CA33" i="162"/>
  <c r="CA44" i="162"/>
  <c r="CA42" i="162"/>
  <c r="CA20" i="162"/>
  <c r="CA30" i="162"/>
  <c r="CA16" i="162"/>
  <c r="CA14" i="162"/>
  <c r="CA9" i="162"/>
  <c r="CA67" i="162"/>
  <c r="CA66" i="162"/>
  <c r="CA65" i="162"/>
  <c r="CA64" i="162"/>
  <c r="CA63" i="162"/>
  <c r="CA62" i="162"/>
  <c r="CA61" i="162"/>
  <c r="CA60" i="162"/>
  <c r="CA59" i="162"/>
  <c r="CA58" i="162"/>
  <c r="CA57" i="162"/>
  <c r="CA56" i="162"/>
  <c r="CA27" i="162"/>
  <c r="CA31" i="162"/>
  <c r="CA24" i="162"/>
  <c r="CA26" i="162"/>
  <c r="CA43" i="162"/>
  <c r="CA41" i="162"/>
  <c r="CA19" i="162"/>
  <c r="CA18" i="162"/>
  <c r="CA22" i="162"/>
  <c r="CA40" i="162"/>
  <c r="CA15" i="162"/>
  <c r="CA13" i="162"/>
  <c r="CA29" i="162"/>
  <c r="CA39" i="162"/>
  <c r="CA25" i="162"/>
  <c r="CA11" i="162"/>
  <c r="CA23" i="162"/>
  <c r="CA12" i="162"/>
  <c r="CA17" i="162"/>
  <c r="CA21" i="162"/>
  <c r="CA38" i="162"/>
  <c r="CA10" i="162"/>
  <c r="BZ69" i="162"/>
  <c r="BZ68" i="162"/>
  <c r="BZ55" i="162"/>
  <c r="CD55" i="162" s="1"/>
  <c r="BZ54" i="162"/>
  <c r="CD54" i="162" s="1"/>
  <c r="BZ53" i="162"/>
  <c r="BZ52" i="162"/>
  <c r="BZ51" i="162"/>
  <c r="CD51" i="162" s="1"/>
  <c r="BZ50" i="162"/>
  <c r="CD50" i="162" s="1"/>
  <c r="BZ49" i="162"/>
  <c r="BZ47" i="162"/>
  <c r="BZ46" i="162"/>
  <c r="CD46" i="162" s="1"/>
  <c r="BZ45" i="162"/>
  <c r="CD45" i="162" s="1"/>
  <c r="BZ35" i="162"/>
  <c r="BZ37" i="162"/>
  <c r="BZ28" i="162"/>
  <c r="CD28" i="162" s="1"/>
  <c r="BZ36" i="162"/>
  <c r="CD36" i="162" s="1"/>
  <c r="BZ34" i="162"/>
  <c r="BZ48" i="162"/>
  <c r="BZ32" i="162"/>
  <c r="CD32" i="162" s="1"/>
  <c r="BZ33" i="162"/>
  <c r="CD33" i="162" s="1"/>
  <c r="BZ44" i="162"/>
  <c r="BZ42" i="162"/>
  <c r="BZ20" i="162"/>
  <c r="CD20" i="162" s="1"/>
  <c r="BZ30" i="162"/>
  <c r="CD30" i="162" s="1"/>
  <c r="BZ16" i="162"/>
  <c r="BZ14" i="162"/>
  <c r="BZ9" i="162"/>
  <c r="CD9" i="162" s="1"/>
  <c r="BZ67" i="162"/>
  <c r="CD67" i="162" s="1"/>
  <c r="BZ66" i="162"/>
  <c r="BZ65" i="162"/>
  <c r="BZ64" i="162"/>
  <c r="CD64" i="162" s="1"/>
  <c r="BZ63" i="162"/>
  <c r="CD63" i="162" s="1"/>
  <c r="BZ62" i="162"/>
  <c r="BZ61" i="162"/>
  <c r="BZ60" i="162"/>
  <c r="CD60" i="162" s="1"/>
  <c r="BZ59" i="162"/>
  <c r="CD59" i="162" s="1"/>
  <c r="BZ58" i="162"/>
  <c r="BZ57" i="162"/>
  <c r="BZ56" i="162"/>
  <c r="CD56" i="162" s="1"/>
  <c r="BZ27" i="162"/>
  <c r="CD27" i="162" s="1"/>
  <c r="BZ31" i="162"/>
  <c r="BZ24" i="162"/>
  <c r="BZ26" i="162"/>
  <c r="CD26" i="162" s="1"/>
  <c r="BZ43" i="162"/>
  <c r="CD43" i="162" s="1"/>
  <c r="BZ41" i="162"/>
  <c r="BZ19" i="162"/>
  <c r="BZ18" i="162"/>
  <c r="CD18" i="162" s="1"/>
  <c r="BZ22" i="162"/>
  <c r="CD22" i="162" s="1"/>
  <c r="BZ40" i="162"/>
  <c r="BZ15" i="162"/>
  <c r="BZ13" i="162"/>
  <c r="CD13" i="162" s="1"/>
  <c r="BZ29" i="162"/>
  <c r="CD29" i="162" s="1"/>
  <c r="BZ39" i="162"/>
  <c r="BZ25" i="162"/>
  <c r="BZ11" i="162"/>
  <c r="CD11" i="162" s="1"/>
  <c r="BZ23" i="162"/>
  <c r="CD23" i="162" s="1"/>
  <c r="BZ12" i="162"/>
  <c r="BZ17" i="162"/>
  <c r="BZ21" i="162"/>
  <c r="CD21" i="162" s="1"/>
  <c r="BZ38" i="162"/>
  <c r="CD38" i="162" s="1"/>
  <c r="BZ10" i="162"/>
  <c r="BX69" i="162"/>
  <c r="BX68" i="162"/>
  <c r="BX55" i="162"/>
  <c r="BX54" i="162"/>
  <c r="BX53" i="162"/>
  <c r="BX52" i="162"/>
  <c r="BX51" i="162"/>
  <c r="BX50" i="162"/>
  <c r="BX49" i="162"/>
  <c r="BX47" i="162"/>
  <c r="BX46" i="162"/>
  <c r="BX45" i="162"/>
  <c r="BX35" i="162"/>
  <c r="BX37" i="162"/>
  <c r="BX28" i="162"/>
  <c r="BX36" i="162"/>
  <c r="BX34" i="162"/>
  <c r="BX48" i="162"/>
  <c r="BX32" i="162"/>
  <c r="BX33" i="162"/>
  <c r="BX44" i="162"/>
  <c r="BX42" i="162"/>
  <c r="BX20" i="162"/>
  <c r="BX30" i="162"/>
  <c r="BX16" i="162"/>
  <c r="BX14" i="162"/>
  <c r="BX9" i="162"/>
  <c r="BX67" i="162"/>
  <c r="BX66" i="162"/>
  <c r="BX65" i="162"/>
  <c r="BX64" i="162"/>
  <c r="BX63" i="162"/>
  <c r="BX62" i="162"/>
  <c r="BX61" i="162"/>
  <c r="BX60" i="162"/>
  <c r="BX59" i="162"/>
  <c r="BX58" i="162"/>
  <c r="BX57" i="162"/>
  <c r="BX56" i="162"/>
  <c r="BX27" i="162"/>
  <c r="BX31" i="162"/>
  <c r="BX24" i="162"/>
  <c r="BX26" i="162"/>
  <c r="BX43" i="162"/>
  <c r="BX41" i="162"/>
  <c r="BX19" i="162"/>
  <c r="BX18" i="162"/>
  <c r="BX22" i="162"/>
  <c r="BX40" i="162"/>
  <c r="BX15" i="162"/>
  <c r="BX13" i="162"/>
  <c r="BX29" i="162"/>
  <c r="BX39" i="162"/>
  <c r="BX25" i="162"/>
  <c r="BX11" i="162"/>
  <c r="BX23" i="162"/>
  <c r="BX12" i="162"/>
  <c r="BX17" i="162"/>
  <c r="BX21" i="162"/>
  <c r="BX38" i="162"/>
  <c r="BX10" i="162"/>
  <c r="BW69" i="162"/>
  <c r="BW68" i="162"/>
  <c r="BW55" i="162"/>
  <c r="BW54" i="162"/>
  <c r="BW53" i="162"/>
  <c r="BW52" i="162"/>
  <c r="BW51" i="162"/>
  <c r="BW50" i="162"/>
  <c r="BW49" i="162"/>
  <c r="BW47" i="162"/>
  <c r="BW46" i="162"/>
  <c r="BW45" i="162"/>
  <c r="BW35" i="162"/>
  <c r="BW37" i="162"/>
  <c r="BW28" i="162"/>
  <c r="BW36" i="162"/>
  <c r="BW34" i="162"/>
  <c r="BW48" i="162"/>
  <c r="BW32" i="162"/>
  <c r="BW33" i="162"/>
  <c r="BW44" i="162"/>
  <c r="BW42" i="162"/>
  <c r="BW20" i="162"/>
  <c r="BW30" i="162"/>
  <c r="BW16" i="162"/>
  <c r="BW14" i="162"/>
  <c r="BW9" i="162"/>
  <c r="BW67" i="162"/>
  <c r="BW66" i="162"/>
  <c r="BW65" i="162"/>
  <c r="BW64" i="162"/>
  <c r="BW63" i="162"/>
  <c r="BW62" i="162"/>
  <c r="BW61" i="162"/>
  <c r="BW60" i="162"/>
  <c r="BW59" i="162"/>
  <c r="BW58" i="162"/>
  <c r="BW57" i="162"/>
  <c r="BW56" i="162"/>
  <c r="BW27" i="162"/>
  <c r="BW31" i="162"/>
  <c r="BW24" i="162"/>
  <c r="BW26" i="162"/>
  <c r="BW43" i="162"/>
  <c r="BW41" i="162"/>
  <c r="BW19" i="162"/>
  <c r="BW18" i="162"/>
  <c r="BW22" i="162"/>
  <c r="BW40" i="162"/>
  <c r="BW15" i="162"/>
  <c r="BW13" i="162"/>
  <c r="BY13" i="162" s="1"/>
  <c r="BW29" i="162"/>
  <c r="BW39" i="162"/>
  <c r="BW25" i="162"/>
  <c r="BW11" i="162"/>
  <c r="BW23" i="162"/>
  <c r="BW12" i="162"/>
  <c r="BW17" i="162"/>
  <c r="BW21" i="162"/>
  <c r="BW38" i="162"/>
  <c r="BW10" i="162"/>
  <c r="BV69" i="162"/>
  <c r="BV68" i="162"/>
  <c r="BV55" i="162"/>
  <c r="BV54" i="162"/>
  <c r="BV53" i="162"/>
  <c r="BV52" i="162"/>
  <c r="BV51" i="162"/>
  <c r="BV50" i="162"/>
  <c r="BV49" i="162"/>
  <c r="BV47" i="162"/>
  <c r="BV46" i="162"/>
  <c r="BV45" i="162"/>
  <c r="BV35" i="162"/>
  <c r="BV37" i="162"/>
  <c r="BV28" i="162"/>
  <c r="BV36" i="162"/>
  <c r="BV34" i="162"/>
  <c r="BV48" i="162"/>
  <c r="BV32" i="162"/>
  <c r="BV33" i="162"/>
  <c r="BV44" i="162"/>
  <c r="BV42" i="162"/>
  <c r="BV20" i="162"/>
  <c r="BV30" i="162"/>
  <c r="BV16" i="162"/>
  <c r="BV14" i="162"/>
  <c r="BV9" i="162"/>
  <c r="BV67" i="162"/>
  <c r="BV66" i="162"/>
  <c r="BV65" i="162"/>
  <c r="BV64" i="162"/>
  <c r="BV63" i="162"/>
  <c r="BV62" i="162"/>
  <c r="BV61" i="162"/>
  <c r="BV60" i="162"/>
  <c r="BV59" i="162"/>
  <c r="BV58" i="162"/>
  <c r="BV57" i="162"/>
  <c r="BV56" i="162"/>
  <c r="BV27" i="162"/>
  <c r="BV31" i="162"/>
  <c r="BV24" i="162"/>
  <c r="BV26" i="162"/>
  <c r="BV43" i="162"/>
  <c r="BV41" i="162"/>
  <c r="BV19" i="162"/>
  <c r="BV18" i="162"/>
  <c r="BV22" i="162"/>
  <c r="BV40" i="162"/>
  <c r="BV15" i="162"/>
  <c r="BV13" i="162"/>
  <c r="BV29" i="162"/>
  <c r="BV39" i="162"/>
  <c r="BV25" i="162"/>
  <c r="BV11" i="162"/>
  <c r="BV23" i="162"/>
  <c r="BV12" i="162"/>
  <c r="BV17" i="162"/>
  <c r="BV21" i="162"/>
  <c r="BV38" i="162"/>
  <c r="BV10" i="162"/>
  <c r="BU69" i="162"/>
  <c r="BY69" i="162" s="1"/>
  <c r="BU68" i="162"/>
  <c r="BU55" i="162"/>
  <c r="BU54" i="162"/>
  <c r="BU53" i="162"/>
  <c r="BY53" i="162" s="1"/>
  <c r="BU52" i="162"/>
  <c r="BU51" i="162"/>
  <c r="BU50" i="162"/>
  <c r="BU49" i="162"/>
  <c r="BY49" i="162" s="1"/>
  <c r="BU47" i="162"/>
  <c r="BU46" i="162"/>
  <c r="BU45" i="162"/>
  <c r="BU35" i="162"/>
  <c r="BY35" i="162" s="1"/>
  <c r="BU37" i="162"/>
  <c r="BU28" i="162"/>
  <c r="BU36" i="162"/>
  <c r="BU34" i="162"/>
  <c r="BY34" i="162" s="1"/>
  <c r="BU48" i="162"/>
  <c r="BU32" i="162"/>
  <c r="BY32" i="162" s="1"/>
  <c r="BU33" i="162"/>
  <c r="BU44" i="162"/>
  <c r="BY44" i="162" s="1"/>
  <c r="BU42" i="162"/>
  <c r="BU20" i="162"/>
  <c r="BU30" i="162"/>
  <c r="BU16" i="162"/>
  <c r="BY16" i="162" s="1"/>
  <c r="BU14" i="162"/>
  <c r="BU9" i="162"/>
  <c r="BU67" i="162"/>
  <c r="BU66" i="162"/>
  <c r="BY66" i="162" s="1"/>
  <c r="BU65" i="162"/>
  <c r="BU64" i="162"/>
  <c r="BU63" i="162"/>
  <c r="BU62" i="162"/>
  <c r="BY62" i="162" s="1"/>
  <c r="BU61" i="162"/>
  <c r="BU60" i="162"/>
  <c r="BU59" i="162"/>
  <c r="BU58" i="162"/>
  <c r="BY58" i="162" s="1"/>
  <c r="BU57" i="162"/>
  <c r="BU56" i="162"/>
  <c r="BU27" i="162"/>
  <c r="BU31" i="162"/>
  <c r="BY31" i="162" s="1"/>
  <c r="BU24" i="162"/>
  <c r="BU26" i="162"/>
  <c r="BU43" i="162"/>
  <c r="BU41" i="162"/>
  <c r="BY41" i="162" s="1"/>
  <c r="BU19" i="162"/>
  <c r="BU18" i="162"/>
  <c r="BU22" i="162"/>
  <c r="BU40" i="162"/>
  <c r="BY40" i="162" s="1"/>
  <c r="BU15" i="162"/>
  <c r="BU13" i="162"/>
  <c r="BU29" i="162"/>
  <c r="BU39" i="162"/>
  <c r="BY39" i="162" s="1"/>
  <c r="BU25" i="162"/>
  <c r="BU11" i="162"/>
  <c r="BU23" i="162"/>
  <c r="BU12" i="162"/>
  <c r="BY12" i="162" s="1"/>
  <c r="BU17" i="162"/>
  <c r="BU21" i="162"/>
  <c r="BU38" i="162"/>
  <c r="BU10" i="162"/>
  <c r="BY10" i="162" s="1"/>
  <c r="BS69" i="162"/>
  <c r="BS68" i="162"/>
  <c r="BS55" i="162"/>
  <c r="BS54" i="162"/>
  <c r="BS53" i="162"/>
  <c r="BS52" i="162"/>
  <c r="BS51" i="162"/>
  <c r="BS50" i="162"/>
  <c r="BS49" i="162"/>
  <c r="BS47" i="162"/>
  <c r="BS46" i="162"/>
  <c r="BS45" i="162"/>
  <c r="BS35" i="162"/>
  <c r="BS37" i="162"/>
  <c r="BS28" i="162"/>
  <c r="BS36" i="162"/>
  <c r="BS34" i="162"/>
  <c r="BS48" i="162"/>
  <c r="BS32" i="162"/>
  <c r="BS33" i="162"/>
  <c r="BS44" i="162"/>
  <c r="BS42" i="162"/>
  <c r="BS20" i="162"/>
  <c r="BS30" i="162"/>
  <c r="BS16" i="162"/>
  <c r="BS14" i="162"/>
  <c r="BS9" i="162"/>
  <c r="BS67" i="162"/>
  <c r="BS66" i="162"/>
  <c r="BS65" i="162"/>
  <c r="BS64" i="162"/>
  <c r="BS63" i="162"/>
  <c r="BS62" i="162"/>
  <c r="BS61" i="162"/>
  <c r="BS60" i="162"/>
  <c r="BS59" i="162"/>
  <c r="BS58" i="162"/>
  <c r="BS57" i="162"/>
  <c r="BS56" i="162"/>
  <c r="BS27" i="162"/>
  <c r="BS31" i="162"/>
  <c r="BS24" i="162"/>
  <c r="BS26" i="162"/>
  <c r="BS43" i="162"/>
  <c r="BS41" i="162"/>
  <c r="BS19" i="162"/>
  <c r="BS18" i="162"/>
  <c r="BS22" i="162"/>
  <c r="BS40" i="162"/>
  <c r="BS15" i="162"/>
  <c r="BS13" i="162"/>
  <c r="BS29" i="162"/>
  <c r="BS39" i="162"/>
  <c r="BS25" i="162"/>
  <c r="BS11" i="162"/>
  <c r="BS23" i="162"/>
  <c r="BS12" i="162"/>
  <c r="BS17" i="162"/>
  <c r="BS21" i="162"/>
  <c r="BS38" i="162"/>
  <c r="BS10" i="162"/>
  <c r="BR69" i="162"/>
  <c r="BR68" i="162"/>
  <c r="BR55" i="162"/>
  <c r="BR54" i="162"/>
  <c r="BR53" i="162"/>
  <c r="BR52" i="162"/>
  <c r="BR51" i="162"/>
  <c r="BR50" i="162"/>
  <c r="BR49" i="162"/>
  <c r="BR47" i="162"/>
  <c r="BR46" i="162"/>
  <c r="BR45" i="162"/>
  <c r="BR35" i="162"/>
  <c r="BR37" i="162"/>
  <c r="BR28" i="162"/>
  <c r="BR36" i="162"/>
  <c r="BR34" i="162"/>
  <c r="BR48" i="162"/>
  <c r="BR32" i="162"/>
  <c r="BR33" i="162"/>
  <c r="BR44" i="162"/>
  <c r="BR42" i="162"/>
  <c r="BR20" i="162"/>
  <c r="BR30" i="162"/>
  <c r="BR16" i="162"/>
  <c r="BR14" i="162"/>
  <c r="BR9" i="162"/>
  <c r="BR67" i="162"/>
  <c r="BR66" i="162"/>
  <c r="BR65" i="162"/>
  <c r="BR64" i="162"/>
  <c r="BR63" i="162"/>
  <c r="BR62" i="162"/>
  <c r="BR61" i="162"/>
  <c r="BR60" i="162"/>
  <c r="BR59" i="162"/>
  <c r="BR58" i="162"/>
  <c r="BR57" i="162"/>
  <c r="BR56" i="162"/>
  <c r="BR27" i="162"/>
  <c r="BR31" i="162"/>
  <c r="BR24" i="162"/>
  <c r="BR26" i="162"/>
  <c r="BR43" i="162"/>
  <c r="BR41" i="162"/>
  <c r="BR19" i="162"/>
  <c r="BR18" i="162"/>
  <c r="BR22" i="162"/>
  <c r="BR40" i="162"/>
  <c r="BR15" i="162"/>
  <c r="BR13" i="162"/>
  <c r="BR29" i="162"/>
  <c r="BR39" i="162"/>
  <c r="BR25" i="162"/>
  <c r="BR11" i="162"/>
  <c r="BR23" i="162"/>
  <c r="BR12" i="162"/>
  <c r="BR17" i="162"/>
  <c r="BR21" i="162"/>
  <c r="BR38" i="162"/>
  <c r="BR10" i="162"/>
  <c r="BQ69" i="162"/>
  <c r="BQ68" i="162"/>
  <c r="BQ55" i="162"/>
  <c r="BQ54" i="162"/>
  <c r="BQ53" i="162"/>
  <c r="BQ52" i="162"/>
  <c r="BQ51" i="162"/>
  <c r="BQ50" i="162"/>
  <c r="BQ49" i="162"/>
  <c r="BQ47" i="162"/>
  <c r="BQ46" i="162"/>
  <c r="BQ45" i="162"/>
  <c r="BQ35" i="162"/>
  <c r="BQ37" i="162"/>
  <c r="BQ28" i="162"/>
  <c r="BQ36" i="162"/>
  <c r="BQ34" i="162"/>
  <c r="BQ48" i="162"/>
  <c r="BQ32" i="162"/>
  <c r="BQ33" i="162"/>
  <c r="BQ44" i="162"/>
  <c r="BQ42" i="162"/>
  <c r="BQ20" i="162"/>
  <c r="BQ30" i="162"/>
  <c r="BQ16" i="162"/>
  <c r="BQ14" i="162"/>
  <c r="BQ9" i="162"/>
  <c r="BQ67" i="162"/>
  <c r="BQ66" i="162"/>
  <c r="BQ65" i="162"/>
  <c r="BQ64" i="162"/>
  <c r="BQ63" i="162"/>
  <c r="BQ62" i="162"/>
  <c r="BQ61" i="162"/>
  <c r="BQ60" i="162"/>
  <c r="BQ59" i="162"/>
  <c r="BQ58" i="162"/>
  <c r="BQ57" i="162"/>
  <c r="BQ56" i="162"/>
  <c r="BQ27" i="162"/>
  <c r="BQ31" i="162"/>
  <c r="BQ24" i="162"/>
  <c r="BQ26" i="162"/>
  <c r="BQ43" i="162"/>
  <c r="BQ41" i="162"/>
  <c r="BQ19" i="162"/>
  <c r="BQ18" i="162"/>
  <c r="BQ22" i="162"/>
  <c r="BQ40" i="162"/>
  <c r="BQ15" i="162"/>
  <c r="BQ13" i="162"/>
  <c r="BQ29" i="162"/>
  <c r="BQ39" i="162"/>
  <c r="BQ25" i="162"/>
  <c r="BQ11" i="162"/>
  <c r="BQ23" i="162"/>
  <c r="BQ12" i="162"/>
  <c r="BQ17" i="162"/>
  <c r="BQ21" i="162"/>
  <c r="BQ38" i="162"/>
  <c r="BQ10" i="162"/>
  <c r="BP69" i="162"/>
  <c r="BT69" i="162" s="1"/>
  <c r="BP68" i="162"/>
  <c r="BP55" i="162"/>
  <c r="BP54" i="162"/>
  <c r="BP53" i="162"/>
  <c r="BT53" i="162" s="1"/>
  <c r="BP52" i="162"/>
  <c r="BP51" i="162"/>
  <c r="BP50" i="162"/>
  <c r="BP49" i="162"/>
  <c r="BT49" i="162" s="1"/>
  <c r="BP47" i="162"/>
  <c r="BP46" i="162"/>
  <c r="BP45" i="162"/>
  <c r="BP35" i="162"/>
  <c r="BT35" i="162" s="1"/>
  <c r="BP37" i="162"/>
  <c r="BP28" i="162"/>
  <c r="BP36" i="162"/>
  <c r="BP34" i="162"/>
  <c r="BT34" i="162" s="1"/>
  <c r="BP48" i="162"/>
  <c r="BP32" i="162"/>
  <c r="BP33" i="162"/>
  <c r="BP44" i="162"/>
  <c r="BT44" i="162" s="1"/>
  <c r="BP42" i="162"/>
  <c r="BP20" i="162"/>
  <c r="BP30" i="162"/>
  <c r="BP16" i="162"/>
  <c r="BT16" i="162" s="1"/>
  <c r="BP14" i="162"/>
  <c r="BP9" i="162"/>
  <c r="BP67" i="162"/>
  <c r="BP66" i="162"/>
  <c r="BT66" i="162" s="1"/>
  <c r="BP65" i="162"/>
  <c r="BP64" i="162"/>
  <c r="BP63" i="162"/>
  <c r="BP62" i="162"/>
  <c r="BT62" i="162" s="1"/>
  <c r="BP61" i="162"/>
  <c r="BP60" i="162"/>
  <c r="BP59" i="162"/>
  <c r="BP58" i="162"/>
  <c r="BT58" i="162" s="1"/>
  <c r="BP57" i="162"/>
  <c r="BP56" i="162"/>
  <c r="BP27" i="162"/>
  <c r="BP31" i="162"/>
  <c r="BT31" i="162" s="1"/>
  <c r="BP24" i="162"/>
  <c r="BP26" i="162"/>
  <c r="BP43" i="162"/>
  <c r="BP41" i="162"/>
  <c r="BT41" i="162" s="1"/>
  <c r="BP19" i="162"/>
  <c r="BP18" i="162"/>
  <c r="BP22" i="162"/>
  <c r="BP40" i="162"/>
  <c r="BT40" i="162" s="1"/>
  <c r="BP15" i="162"/>
  <c r="BP13" i="162"/>
  <c r="BP29" i="162"/>
  <c r="BP39" i="162"/>
  <c r="BT39" i="162" s="1"/>
  <c r="BP25" i="162"/>
  <c r="BP11" i="162"/>
  <c r="BP23" i="162"/>
  <c r="BP12" i="162"/>
  <c r="BT12" i="162" s="1"/>
  <c r="BP17" i="162"/>
  <c r="BP21" i="162"/>
  <c r="BP38" i="162"/>
  <c r="BP10" i="162"/>
  <c r="BT10" i="162" s="1"/>
  <c r="BN69" i="162"/>
  <c r="BN68" i="162"/>
  <c r="BN55" i="162"/>
  <c r="BN54" i="162"/>
  <c r="BN53" i="162"/>
  <c r="BN52" i="162"/>
  <c r="BN51" i="162"/>
  <c r="BN50" i="162"/>
  <c r="BN49" i="162"/>
  <c r="BN47" i="162"/>
  <c r="BN46" i="162"/>
  <c r="BN45" i="162"/>
  <c r="BN35" i="162"/>
  <c r="BN37" i="162"/>
  <c r="BN28" i="162"/>
  <c r="BN36" i="162"/>
  <c r="BN34" i="162"/>
  <c r="BN48" i="162"/>
  <c r="BN32" i="162"/>
  <c r="BN33" i="162"/>
  <c r="BN44" i="162"/>
  <c r="BN42" i="162"/>
  <c r="BN20" i="162"/>
  <c r="BN30" i="162"/>
  <c r="BN16" i="162"/>
  <c r="BN14" i="162"/>
  <c r="BN9" i="162"/>
  <c r="BN67" i="162"/>
  <c r="BN66" i="162"/>
  <c r="BN65" i="162"/>
  <c r="BN64" i="162"/>
  <c r="BN63" i="162"/>
  <c r="BN62" i="162"/>
  <c r="BN61" i="162"/>
  <c r="BN60" i="162"/>
  <c r="BN59" i="162"/>
  <c r="BN58" i="162"/>
  <c r="BN57" i="162"/>
  <c r="BN56" i="162"/>
  <c r="BN27" i="162"/>
  <c r="BN31" i="162"/>
  <c r="BN24" i="162"/>
  <c r="BN26" i="162"/>
  <c r="BN43" i="162"/>
  <c r="BN41" i="162"/>
  <c r="BN19" i="162"/>
  <c r="BN18" i="162"/>
  <c r="BN22" i="162"/>
  <c r="BN40" i="162"/>
  <c r="BN15" i="162"/>
  <c r="BN13" i="162"/>
  <c r="BN29" i="162"/>
  <c r="BN39" i="162"/>
  <c r="BN25" i="162"/>
  <c r="BN11" i="162"/>
  <c r="BN23" i="162"/>
  <c r="BN12" i="162"/>
  <c r="BN17" i="162"/>
  <c r="BN21" i="162"/>
  <c r="BN38" i="162"/>
  <c r="BN10" i="162"/>
  <c r="BM69" i="162"/>
  <c r="BM68" i="162"/>
  <c r="BM55" i="162"/>
  <c r="BM54" i="162"/>
  <c r="BM53" i="162"/>
  <c r="BM52" i="162"/>
  <c r="BM51" i="162"/>
  <c r="BM50" i="162"/>
  <c r="BM49" i="162"/>
  <c r="BM47" i="162"/>
  <c r="BM46" i="162"/>
  <c r="BM45" i="162"/>
  <c r="BM35" i="162"/>
  <c r="BM37" i="162"/>
  <c r="BM28" i="162"/>
  <c r="BM36" i="162"/>
  <c r="BM34" i="162"/>
  <c r="BM48" i="162"/>
  <c r="BM32" i="162"/>
  <c r="BM33" i="162"/>
  <c r="BM44" i="162"/>
  <c r="BM42" i="162"/>
  <c r="BM20" i="162"/>
  <c r="BM30" i="162"/>
  <c r="BM16" i="162"/>
  <c r="BM14" i="162"/>
  <c r="BM9" i="162"/>
  <c r="BM67" i="162"/>
  <c r="BM66" i="162"/>
  <c r="BM65" i="162"/>
  <c r="BM64" i="162"/>
  <c r="BM63" i="162"/>
  <c r="BM62" i="162"/>
  <c r="BM61" i="162"/>
  <c r="BM60" i="162"/>
  <c r="BM59" i="162"/>
  <c r="BM58" i="162"/>
  <c r="BM57" i="162"/>
  <c r="BM56" i="162"/>
  <c r="BM27" i="162"/>
  <c r="BM31" i="162"/>
  <c r="BM24" i="162"/>
  <c r="BM26" i="162"/>
  <c r="BM43" i="162"/>
  <c r="BM41" i="162"/>
  <c r="BM19" i="162"/>
  <c r="BM18" i="162"/>
  <c r="BM22" i="162"/>
  <c r="BM40" i="162"/>
  <c r="BM15" i="162"/>
  <c r="BM13" i="162"/>
  <c r="BM29" i="162"/>
  <c r="BM39" i="162"/>
  <c r="BM25" i="162"/>
  <c r="BM11" i="162"/>
  <c r="BM23" i="162"/>
  <c r="BM12" i="162"/>
  <c r="BM17" i="162"/>
  <c r="BM21" i="162"/>
  <c r="BM38" i="162"/>
  <c r="BM10" i="162"/>
  <c r="BL69" i="162"/>
  <c r="BL68" i="162"/>
  <c r="BL55" i="162"/>
  <c r="BL54" i="162"/>
  <c r="BL53" i="162"/>
  <c r="BL52" i="162"/>
  <c r="BL51" i="162"/>
  <c r="BL50" i="162"/>
  <c r="BL49" i="162"/>
  <c r="BL47" i="162"/>
  <c r="BL46" i="162"/>
  <c r="BL45" i="162"/>
  <c r="BL35" i="162"/>
  <c r="BL37" i="162"/>
  <c r="BL28" i="162"/>
  <c r="BL36" i="162"/>
  <c r="BL34" i="162"/>
  <c r="BL48" i="162"/>
  <c r="BL32" i="162"/>
  <c r="BL33" i="162"/>
  <c r="BL44" i="162"/>
  <c r="BL42" i="162"/>
  <c r="BL20" i="162"/>
  <c r="BL30" i="162"/>
  <c r="BL16" i="162"/>
  <c r="BL14" i="162"/>
  <c r="BL9" i="162"/>
  <c r="BL67" i="162"/>
  <c r="BL66" i="162"/>
  <c r="BL65" i="162"/>
  <c r="BL64" i="162"/>
  <c r="BL63" i="162"/>
  <c r="BL62" i="162"/>
  <c r="BL61" i="162"/>
  <c r="BL60" i="162"/>
  <c r="BL59" i="162"/>
  <c r="BL58" i="162"/>
  <c r="BL57" i="162"/>
  <c r="BL56" i="162"/>
  <c r="BL27" i="162"/>
  <c r="BL31" i="162"/>
  <c r="BL24" i="162"/>
  <c r="BL26" i="162"/>
  <c r="BL43" i="162"/>
  <c r="BL41" i="162"/>
  <c r="BL19" i="162"/>
  <c r="BL18" i="162"/>
  <c r="BL22" i="162"/>
  <c r="BL40" i="162"/>
  <c r="BL15" i="162"/>
  <c r="BL13" i="162"/>
  <c r="BL29" i="162"/>
  <c r="BL39" i="162"/>
  <c r="BL25" i="162"/>
  <c r="BL11" i="162"/>
  <c r="BL23" i="162"/>
  <c r="BL12" i="162"/>
  <c r="BL17" i="162"/>
  <c r="BL21" i="162"/>
  <c r="BL38" i="162"/>
  <c r="BL10" i="162"/>
  <c r="BK69" i="162"/>
  <c r="BO69" i="162" s="1"/>
  <c r="BK68" i="162"/>
  <c r="BK55" i="162"/>
  <c r="BK54" i="162"/>
  <c r="BK53" i="162"/>
  <c r="BO53" i="162" s="1"/>
  <c r="BK52" i="162"/>
  <c r="BK51" i="162"/>
  <c r="BK50" i="162"/>
  <c r="BK49" i="162"/>
  <c r="BO49" i="162" s="1"/>
  <c r="BK47" i="162"/>
  <c r="BK46" i="162"/>
  <c r="BK45" i="162"/>
  <c r="BK35" i="162"/>
  <c r="BO35" i="162" s="1"/>
  <c r="BK37" i="162"/>
  <c r="BK28" i="162"/>
  <c r="BK36" i="162"/>
  <c r="BK34" i="162"/>
  <c r="BO34" i="162" s="1"/>
  <c r="BK48" i="162"/>
  <c r="BK32" i="162"/>
  <c r="BK33" i="162"/>
  <c r="BK44" i="162"/>
  <c r="BO44" i="162" s="1"/>
  <c r="BK42" i="162"/>
  <c r="BK20" i="162"/>
  <c r="BK30" i="162"/>
  <c r="BK16" i="162"/>
  <c r="BO16" i="162" s="1"/>
  <c r="BK14" i="162"/>
  <c r="BK9" i="162"/>
  <c r="BK67" i="162"/>
  <c r="BK66" i="162"/>
  <c r="BO66" i="162" s="1"/>
  <c r="BK65" i="162"/>
  <c r="BK64" i="162"/>
  <c r="BK63" i="162"/>
  <c r="BK62" i="162"/>
  <c r="BO62" i="162" s="1"/>
  <c r="BK61" i="162"/>
  <c r="BK60" i="162"/>
  <c r="BK59" i="162"/>
  <c r="BK58" i="162"/>
  <c r="BO58" i="162" s="1"/>
  <c r="BK57" i="162"/>
  <c r="BK56" i="162"/>
  <c r="BK27" i="162"/>
  <c r="BK31" i="162"/>
  <c r="BO31" i="162" s="1"/>
  <c r="BK24" i="162"/>
  <c r="BK26" i="162"/>
  <c r="BK43" i="162"/>
  <c r="BK41" i="162"/>
  <c r="BO41" i="162" s="1"/>
  <c r="BK19" i="162"/>
  <c r="BK18" i="162"/>
  <c r="BK22" i="162"/>
  <c r="BK40" i="162"/>
  <c r="BO40" i="162" s="1"/>
  <c r="BK15" i="162"/>
  <c r="BK13" i="162"/>
  <c r="BK29" i="162"/>
  <c r="BK39" i="162"/>
  <c r="BO39" i="162" s="1"/>
  <c r="BK25" i="162"/>
  <c r="BK11" i="162"/>
  <c r="BK23" i="162"/>
  <c r="BK12" i="162"/>
  <c r="BO12" i="162" s="1"/>
  <c r="BK17" i="162"/>
  <c r="BK21" i="162"/>
  <c r="BK38" i="162"/>
  <c r="BK10" i="162"/>
  <c r="BO10" i="162" s="1"/>
  <c r="BC69" i="162"/>
  <c r="BE69" i="162" s="1"/>
  <c r="BC68" i="162"/>
  <c r="BC55" i="162"/>
  <c r="BC54" i="162"/>
  <c r="BC53" i="162"/>
  <c r="BE53" i="162" s="1"/>
  <c r="BC52" i="162"/>
  <c r="BC51" i="162"/>
  <c r="BC50" i="162"/>
  <c r="BC49" i="162"/>
  <c r="BE49" i="162" s="1"/>
  <c r="BC47" i="162"/>
  <c r="BC46" i="162"/>
  <c r="BC45" i="162"/>
  <c r="BC35" i="162"/>
  <c r="BE35" i="162" s="1"/>
  <c r="BC37" i="162"/>
  <c r="BE37" i="162" s="1"/>
  <c r="BC28" i="162"/>
  <c r="BC36" i="162"/>
  <c r="BC34" i="162"/>
  <c r="BE34" i="162" s="1"/>
  <c r="BC48" i="162"/>
  <c r="BE48" i="162" s="1"/>
  <c r="BC32" i="162"/>
  <c r="BC33" i="162"/>
  <c r="BC44" i="162"/>
  <c r="BE44" i="162" s="1"/>
  <c r="BC42" i="162"/>
  <c r="BC20" i="162"/>
  <c r="BC30" i="162"/>
  <c r="BC16" i="162"/>
  <c r="BE16" i="162" s="1"/>
  <c r="BC14" i="162"/>
  <c r="BE14" i="162" s="1"/>
  <c r="BC9" i="162"/>
  <c r="BC67" i="162"/>
  <c r="BC66" i="162"/>
  <c r="BE66" i="162" s="1"/>
  <c r="BC65" i="162"/>
  <c r="BC64" i="162"/>
  <c r="BC63" i="162"/>
  <c r="BC62" i="162"/>
  <c r="BE62" i="162" s="1"/>
  <c r="BC61" i="162"/>
  <c r="BE61" i="162" s="1"/>
  <c r="BC60" i="162"/>
  <c r="BC59" i="162"/>
  <c r="BC58" i="162"/>
  <c r="BE58" i="162" s="1"/>
  <c r="BC57" i="162"/>
  <c r="BE57" i="162" s="1"/>
  <c r="BC56" i="162"/>
  <c r="BC27" i="162"/>
  <c r="BC31" i="162"/>
  <c r="BE31" i="162" s="1"/>
  <c r="BC24" i="162"/>
  <c r="BE24" i="162" s="1"/>
  <c r="BC26" i="162"/>
  <c r="BC43" i="162"/>
  <c r="BC41" i="162"/>
  <c r="BE41" i="162" s="1"/>
  <c r="BC19" i="162"/>
  <c r="BE19" i="162" s="1"/>
  <c r="BC18" i="162"/>
  <c r="BC22" i="162"/>
  <c r="BC40" i="162"/>
  <c r="BC15" i="162"/>
  <c r="BE15" i="162" s="1"/>
  <c r="BC13" i="162"/>
  <c r="BC29" i="162"/>
  <c r="BC39" i="162"/>
  <c r="BC25" i="162"/>
  <c r="BE25" i="162" s="1"/>
  <c r="BC11" i="162"/>
  <c r="BC23" i="162"/>
  <c r="BC12" i="162"/>
  <c r="BE12" i="162" s="1"/>
  <c r="BC17" i="162"/>
  <c r="BE17" i="162" s="1"/>
  <c r="BC21" i="162"/>
  <c r="BC38" i="162"/>
  <c r="BC10" i="162"/>
  <c r="BE10" i="162" s="1"/>
  <c r="BD63" i="142"/>
  <c r="BD52" i="142"/>
  <c r="BD45" i="142"/>
  <c r="BD43" i="142"/>
  <c r="BD62" i="142"/>
  <c r="BD61" i="142"/>
  <c r="BD60" i="142"/>
  <c r="BD54" i="142"/>
  <c r="BD42" i="142"/>
  <c r="BD51" i="142"/>
  <c r="BD39" i="142"/>
  <c r="BD32" i="142"/>
  <c r="BD27" i="142"/>
  <c r="BD34" i="142"/>
  <c r="BD40" i="142"/>
  <c r="BD31" i="142"/>
  <c r="BD36" i="142"/>
  <c r="BD49" i="142"/>
  <c r="BD44" i="142"/>
  <c r="BD22" i="142"/>
  <c r="BD29" i="142"/>
  <c r="BD17" i="142"/>
  <c r="BD59" i="142"/>
  <c r="BD58" i="142"/>
  <c r="BD57" i="142"/>
  <c r="BD56" i="142"/>
  <c r="BD55" i="142"/>
  <c r="BD53" i="142"/>
  <c r="BD38" i="142"/>
  <c r="BD37" i="142"/>
  <c r="BD21" i="142"/>
  <c r="BD47" i="142"/>
  <c r="BD35" i="142"/>
  <c r="BD33" i="142"/>
  <c r="BD25" i="142"/>
  <c r="BD26" i="142"/>
  <c r="BD50" i="142"/>
  <c r="BD23" i="142"/>
  <c r="BD30" i="142"/>
  <c r="BD48" i="142"/>
  <c r="BD12" i="142"/>
  <c r="BD24" i="142"/>
  <c r="BD46" i="142"/>
  <c r="BD18" i="142"/>
  <c r="BD19" i="142"/>
  <c r="BD14" i="142"/>
  <c r="BD20" i="142"/>
  <c r="BD13" i="142"/>
  <c r="BD10" i="142"/>
  <c r="BD28" i="142"/>
  <c r="BD9" i="142"/>
  <c r="BD16" i="142"/>
  <c r="BD15" i="142"/>
  <c r="BD11" i="142"/>
  <c r="BD41" i="142"/>
  <c r="CM63" i="142"/>
  <c r="CM52" i="142"/>
  <c r="CM45" i="142"/>
  <c r="CM43" i="142"/>
  <c r="CM62" i="142"/>
  <c r="CM61" i="142"/>
  <c r="CM60" i="142"/>
  <c r="CM54" i="142"/>
  <c r="CM42" i="142"/>
  <c r="CM51" i="142"/>
  <c r="CM39" i="142"/>
  <c r="CM32" i="142"/>
  <c r="CM27" i="142"/>
  <c r="CM34" i="142"/>
  <c r="CM40" i="142"/>
  <c r="CM31" i="142"/>
  <c r="CM36" i="142"/>
  <c r="CM49" i="142"/>
  <c r="CM44" i="142"/>
  <c r="CM22" i="142"/>
  <c r="CM29" i="142"/>
  <c r="CM17" i="142"/>
  <c r="CM59" i="142"/>
  <c r="CM58" i="142"/>
  <c r="CM57" i="142"/>
  <c r="CM56" i="142"/>
  <c r="CM55" i="142"/>
  <c r="CM53" i="142"/>
  <c r="CM38" i="142"/>
  <c r="CM37" i="142"/>
  <c r="CM21" i="142"/>
  <c r="CM47" i="142"/>
  <c r="CM35" i="142"/>
  <c r="CM33" i="142"/>
  <c r="CM25" i="142"/>
  <c r="CM26" i="142"/>
  <c r="CM50" i="142"/>
  <c r="CM23" i="142"/>
  <c r="CM30" i="142"/>
  <c r="CM48" i="142"/>
  <c r="CM12" i="142"/>
  <c r="CM24" i="142"/>
  <c r="CM46" i="142"/>
  <c r="CM18" i="142"/>
  <c r="CM19" i="142"/>
  <c r="CM14" i="142"/>
  <c r="CM20" i="142"/>
  <c r="CM13" i="142"/>
  <c r="CM10" i="142"/>
  <c r="CM28" i="142"/>
  <c r="CM9" i="142"/>
  <c r="CM16" i="142"/>
  <c r="CM15" i="142"/>
  <c r="CM11" i="142"/>
  <c r="CM41" i="142"/>
  <c r="CL63" i="142"/>
  <c r="CL52" i="142"/>
  <c r="CL45" i="142"/>
  <c r="CL43" i="142"/>
  <c r="CL62" i="142"/>
  <c r="CL61" i="142"/>
  <c r="CL60" i="142"/>
  <c r="CL54" i="142"/>
  <c r="CL42" i="142"/>
  <c r="CL51" i="142"/>
  <c r="CL39" i="142"/>
  <c r="CL32" i="142"/>
  <c r="CL27" i="142"/>
  <c r="CL34" i="142"/>
  <c r="CL40" i="142"/>
  <c r="CL31" i="142"/>
  <c r="CL36" i="142"/>
  <c r="CL49" i="142"/>
  <c r="CL44" i="142"/>
  <c r="CL22" i="142"/>
  <c r="CL29" i="142"/>
  <c r="CL17" i="142"/>
  <c r="CL59" i="142"/>
  <c r="CL58" i="142"/>
  <c r="CL57" i="142"/>
  <c r="CL56" i="142"/>
  <c r="CL55" i="142"/>
  <c r="CL53" i="142"/>
  <c r="CL38" i="142"/>
  <c r="CL37" i="142"/>
  <c r="CL21" i="142"/>
  <c r="CL47" i="142"/>
  <c r="CL35" i="142"/>
  <c r="CL33" i="142"/>
  <c r="CL25" i="142"/>
  <c r="CL26" i="142"/>
  <c r="CL50" i="142"/>
  <c r="CL23" i="142"/>
  <c r="CL30" i="142"/>
  <c r="CL48" i="142"/>
  <c r="CL12" i="142"/>
  <c r="CL24" i="142"/>
  <c r="CL46" i="142"/>
  <c r="CL18" i="142"/>
  <c r="CL19" i="142"/>
  <c r="CL14" i="142"/>
  <c r="CL20" i="142"/>
  <c r="CL13" i="142"/>
  <c r="CL10" i="142"/>
  <c r="CL28" i="142"/>
  <c r="CL9" i="142"/>
  <c r="CL16" i="142"/>
  <c r="CL15" i="142"/>
  <c r="CL11" i="142"/>
  <c r="CL41" i="142"/>
  <c r="CK63" i="142"/>
  <c r="CK52" i="142"/>
  <c r="CK45" i="142"/>
  <c r="CK43" i="142"/>
  <c r="CK62" i="142"/>
  <c r="CK61" i="142"/>
  <c r="CK60" i="142"/>
  <c r="CK54" i="142"/>
  <c r="CK42" i="142"/>
  <c r="CK51" i="142"/>
  <c r="CK39" i="142"/>
  <c r="CK32" i="142"/>
  <c r="CK27" i="142"/>
  <c r="CK34" i="142"/>
  <c r="CK40" i="142"/>
  <c r="CK31" i="142"/>
  <c r="CK36" i="142"/>
  <c r="CK49" i="142"/>
  <c r="CK44" i="142"/>
  <c r="CK22" i="142"/>
  <c r="CK29" i="142"/>
  <c r="CK17" i="142"/>
  <c r="CK59" i="142"/>
  <c r="CK58" i="142"/>
  <c r="CK57" i="142"/>
  <c r="CK56" i="142"/>
  <c r="CK55" i="142"/>
  <c r="CK53" i="142"/>
  <c r="CK38" i="142"/>
  <c r="CK37" i="142"/>
  <c r="CK21" i="142"/>
  <c r="CK47" i="142"/>
  <c r="CK35" i="142"/>
  <c r="CK33" i="142"/>
  <c r="CK25" i="142"/>
  <c r="CK26" i="142"/>
  <c r="CK50" i="142"/>
  <c r="CK23" i="142"/>
  <c r="CK30" i="142"/>
  <c r="CK48" i="142"/>
  <c r="CK12" i="142"/>
  <c r="CK24" i="142"/>
  <c r="CK46" i="142"/>
  <c r="CK18" i="142"/>
  <c r="CK19" i="142"/>
  <c r="CK14" i="142"/>
  <c r="CK20" i="142"/>
  <c r="CK13" i="142"/>
  <c r="CK10" i="142"/>
  <c r="CK28" i="142"/>
  <c r="CK9" i="142"/>
  <c r="CK16" i="142"/>
  <c r="CK15" i="142"/>
  <c r="CK11" i="142"/>
  <c r="CK41" i="142"/>
  <c r="CJ63" i="142"/>
  <c r="CJ52" i="142"/>
  <c r="CJ45" i="142"/>
  <c r="CN45" i="142" s="1"/>
  <c r="CJ43" i="142"/>
  <c r="CJ62" i="142"/>
  <c r="CJ61" i="142"/>
  <c r="CJ60" i="142"/>
  <c r="CN60" i="142" s="1"/>
  <c r="CJ54" i="142"/>
  <c r="CJ42" i="142"/>
  <c r="CJ51" i="142"/>
  <c r="CJ39" i="142"/>
  <c r="CN39" i="142" s="1"/>
  <c r="CJ32" i="142"/>
  <c r="CJ27" i="142"/>
  <c r="CJ34" i="142"/>
  <c r="CJ40" i="142"/>
  <c r="CN40" i="142" s="1"/>
  <c r="CJ31" i="142"/>
  <c r="CJ36" i="142"/>
  <c r="CJ49" i="142"/>
  <c r="CJ44" i="142"/>
  <c r="CN44" i="142" s="1"/>
  <c r="CJ22" i="142"/>
  <c r="CJ29" i="142"/>
  <c r="CJ17" i="142"/>
  <c r="CJ59" i="142"/>
  <c r="CN59" i="142" s="1"/>
  <c r="CJ58" i="142"/>
  <c r="CJ57" i="142"/>
  <c r="CJ56" i="142"/>
  <c r="CJ55" i="142"/>
  <c r="CN55" i="142" s="1"/>
  <c r="CJ53" i="142"/>
  <c r="CJ38" i="142"/>
  <c r="CJ37" i="142"/>
  <c r="CJ21" i="142"/>
  <c r="CN21" i="142" s="1"/>
  <c r="CJ47" i="142"/>
  <c r="CJ35" i="142"/>
  <c r="CJ33" i="142"/>
  <c r="CJ25" i="142"/>
  <c r="CN25" i="142" s="1"/>
  <c r="CJ26" i="142"/>
  <c r="CJ50" i="142"/>
  <c r="CJ23" i="142"/>
  <c r="CJ30" i="142"/>
  <c r="CN30" i="142" s="1"/>
  <c r="CJ48" i="142"/>
  <c r="CJ12" i="142"/>
  <c r="CJ24" i="142"/>
  <c r="CJ46" i="142"/>
  <c r="CN46" i="142" s="1"/>
  <c r="CJ18" i="142"/>
  <c r="CJ19" i="142"/>
  <c r="CJ14" i="142"/>
  <c r="CJ20" i="142"/>
  <c r="CN20" i="142" s="1"/>
  <c r="CJ13" i="142"/>
  <c r="CJ10" i="142"/>
  <c r="CJ28" i="142"/>
  <c r="CJ9" i="142"/>
  <c r="CN9" i="142" s="1"/>
  <c r="CJ16" i="142"/>
  <c r="CJ15" i="142"/>
  <c r="CJ11" i="142"/>
  <c r="CJ41" i="142"/>
  <c r="CN41" i="142" s="1"/>
  <c r="CH63" i="142"/>
  <c r="CH52" i="142"/>
  <c r="CH45" i="142"/>
  <c r="CH43" i="142"/>
  <c r="CH62" i="142"/>
  <c r="CH61" i="142"/>
  <c r="CH60" i="142"/>
  <c r="CH54" i="142"/>
  <c r="CH42" i="142"/>
  <c r="CH51" i="142"/>
  <c r="CH39" i="142"/>
  <c r="CH32" i="142"/>
  <c r="CH27" i="142"/>
  <c r="CH34" i="142"/>
  <c r="CH40" i="142"/>
  <c r="CH31" i="142"/>
  <c r="CH36" i="142"/>
  <c r="CH49" i="142"/>
  <c r="CH44" i="142"/>
  <c r="CH22" i="142"/>
  <c r="CH29" i="142"/>
  <c r="CH17" i="142"/>
  <c r="CH59" i="142"/>
  <c r="CH58" i="142"/>
  <c r="CH57" i="142"/>
  <c r="CH56" i="142"/>
  <c r="CH55" i="142"/>
  <c r="CH53" i="142"/>
  <c r="CH38" i="142"/>
  <c r="CH37" i="142"/>
  <c r="CH21" i="142"/>
  <c r="CH47" i="142"/>
  <c r="CH35" i="142"/>
  <c r="CH33" i="142"/>
  <c r="CH25" i="142"/>
  <c r="CH26" i="142"/>
  <c r="CH50" i="142"/>
  <c r="CH23" i="142"/>
  <c r="CH30" i="142"/>
  <c r="CH48" i="142"/>
  <c r="CH12" i="142"/>
  <c r="CH24" i="142"/>
  <c r="CH46" i="142"/>
  <c r="CH18" i="142"/>
  <c r="CH19" i="142"/>
  <c r="CH14" i="142"/>
  <c r="CH20" i="142"/>
  <c r="CH13" i="142"/>
  <c r="CH10" i="142"/>
  <c r="CH28" i="142"/>
  <c r="CH9" i="142"/>
  <c r="CH16" i="142"/>
  <c r="CH15" i="142"/>
  <c r="CH11" i="142"/>
  <c r="CH41" i="142"/>
  <c r="CG63" i="142"/>
  <c r="CG52" i="142"/>
  <c r="CG45" i="142"/>
  <c r="CG43" i="142"/>
  <c r="CG62" i="142"/>
  <c r="CG61" i="142"/>
  <c r="CG60" i="142"/>
  <c r="CG54" i="142"/>
  <c r="CG42" i="142"/>
  <c r="CG51" i="142"/>
  <c r="CG39" i="142"/>
  <c r="CG32" i="142"/>
  <c r="CG27" i="142"/>
  <c r="CG34" i="142"/>
  <c r="CG40" i="142"/>
  <c r="CG31" i="142"/>
  <c r="CG36" i="142"/>
  <c r="CG49" i="142"/>
  <c r="CG44" i="142"/>
  <c r="CG22" i="142"/>
  <c r="CG29" i="142"/>
  <c r="CG17" i="142"/>
  <c r="CG59" i="142"/>
  <c r="CG58" i="142"/>
  <c r="CG57" i="142"/>
  <c r="CG56" i="142"/>
  <c r="CG55" i="142"/>
  <c r="CG53" i="142"/>
  <c r="CG38" i="142"/>
  <c r="CG37" i="142"/>
  <c r="CG21" i="142"/>
  <c r="CG47" i="142"/>
  <c r="CG35" i="142"/>
  <c r="CG33" i="142"/>
  <c r="CG25" i="142"/>
  <c r="CG26" i="142"/>
  <c r="CG50" i="142"/>
  <c r="CG23" i="142"/>
  <c r="CG30" i="142"/>
  <c r="CG48" i="142"/>
  <c r="CG12" i="142"/>
  <c r="CG24" i="142"/>
  <c r="CG46" i="142"/>
  <c r="CG18" i="142"/>
  <c r="CG19" i="142"/>
  <c r="CG14" i="142"/>
  <c r="CG20" i="142"/>
  <c r="CG13" i="142"/>
  <c r="CG10" i="142"/>
  <c r="CG28" i="142"/>
  <c r="CG9" i="142"/>
  <c r="CG16" i="142"/>
  <c r="CG15" i="142"/>
  <c r="CG11" i="142"/>
  <c r="CG41" i="142"/>
  <c r="CF63" i="142"/>
  <c r="CF52" i="142"/>
  <c r="CF45" i="142"/>
  <c r="CF43" i="142"/>
  <c r="CF62" i="142"/>
  <c r="CF61" i="142"/>
  <c r="CF60" i="142"/>
  <c r="CF54" i="142"/>
  <c r="CF42" i="142"/>
  <c r="CF51" i="142"/>
  <c r="CF39" i="142"/>
  <c r="CF32" i="142"/>
  <c r="CF27" i="142"/>
  <c r="CF34" i="142"/>
  <c r="CF40" i="142"/>
  <c r="CF31" i="142"/>
  <c r="CF36" i="142"/>
  <c r="CF49" i="142"/>
  <c r="CF44" i="142"/>
  <c r="CF22" i="142"/>
  <c r="CF29" i="142"/>
  <c r="CF17" i="142"/>
  <c r="CF59" i="142"/>
  <c r="CF58" i="142"/>
  <c r="CF57" i="142"/>
  <c r="CF56" i="142"/>
  <c r="CF55" i="142"/>
  <c r="CF53" i="142"/>
  <c r="CF38" i="142"/>
  <c r="CF37" i="142"/>
  <c r="CF21" i="142"/>
  <c r="CF47" i="142"/>
  <c r="CF35" i="142"/>
  <c r="CF33" i="142"/>
  <c r="CF25" i="142"/>
  <c r="CF26" i="142"/>
  <c r="CF50" i="142"/>
  <c r="CF23" i="142"/>
  <c r="CF30" i="142"/>
  <c r="CF48" i="142"/>
  <c r="CF12" i="142"/>
  <c r="CF24" i="142"/>
  <c r="CF46" i="142"/>
  <c r="CF18" i="142"/>
  <c r="CF19" i="142"/>
  <c r="CF14" i="142"/>
  <c r="CF20" i="142"/>
  <c r="CF13" i="142"/>
  <c r="CF10" i="142"/>
  <c r="CF28" i="142"/>
  <c r="CF9" i="142"/>
  <c r="CF16" i="142"/>
  <c r="CF15" i="142"/>
  <c r="CF11" i="142"/>
  <c r="CF41" i="142"/>
  <c r="CE63" i="142"/>
  <c r="CE52" i="142"/>
  <c r="CE45" i="142"/>
  <c r="CI45" i="142" s="1"/>
  <c r="CE43" i="142"/>
  <c r="CI43" i="142" s="1"/>
  <c r="CE62" i="142"/>
  <c r="CE61" i="142"/>
  <c r="CE60" i="142"/>
  <c r="CI60" i="142" s="1"/>
  <c r="CE54" i="142"/>
  <c r="CI54" i="142" s="1"/>
  <c r="CE42" i="142"/>
  <c r="CE51" i="142"/>
  <c r="CE39" i="142"/>
  <c r="CI39" i="142" s="1"/>
  <c r="CE32" i="142"/>
  <c r="CI32" i="142" s="1"/>
  <c r="CE27" i="142"/>
  <c r="CE34" i="142"/>
  <c r="CE40" i="142"/>
  <c r="CI40" i="142" s="1"/>
  <c r="CE31" i="142"/>
  <c r="CI31" i="142" s="1"/>
  <c r="CE36" i="142"/>
  <c r="CE49" i="142"/>
  <c r="CE44" i="142"/>
  <c r="CI44" i="142" s="1"/>
  <c r="CE22" i="142"/>
  <c r="CI22" i="142" s="1"/>
  <c r="CE29" i="142"/>
  <c r="CE17" i="142"/>
  <c r="CE59" i="142"/>
  <c r="CI59" i="142" s="1"/>
  <c r="CE58" i="142"/>
  <c r="CI58" i="142" s="1"/>
  <c r="CE57" i="142"/>
  <c r="CE56" i="142"/>
  <c r="CE55" i="142"/>
  <c r="CI55" i="142" s="1"/>
  <c r="CE53" i="142"/>
  <c r="CI53" i="142" s="1"/>
  <c r="CE38" i="142"/>
  <c r="CE37" i="142"/>
  <c r="CE21" i="142"/>
  <c r="CI21" i="142" s="1"/>
  <c r="CE47" i="142"/>
  <c r="CI47" i="142" s="1"/>
  <c r="CE35" i="142"/>
  <c r="CE33" i="142"/>
  <c r="CE25" i="142"/>
  <c r="CI25" i="142" s="1"/>
  <c r="CE26" i="142"/>
  <c r="CI26" i="142" s="1"/>
  <c r="CE50" i="142"/>
  <c r="CE23" i="142"/>
  <c r="CE30" i="142"/>
  <c r="CI30" i="142" s="1"/>
  <c r="CE48" i="142"/>
  <c r="CI48" i="142" s="1"/>
  <c r="CE12" i="142"/>
  <c r="CE24" i="142"/>
  <c r="CE46" i="142"/>
  <c r="CI46" i="142" s="1"/>
  <c r="CE18" i="142"/>
  <c r="CI18" i="142" s="1"/>
  <c r="CE19" i="142"/>
  <c r="CE14" i="142"/>
  <c r="CE20" i="142"/>
  <c r="CI20" i="142" s="1"/>
  <c r="CE13" i="142"/>
  <c r="CI13" i="142" s="1"/>
  <c r="CE10" i="142"/>
  <c r="CE28" i="142"/>
  <c r="CE9" i="142"/>
  <c r="CI9" i="142" s="1"/>
  <c r="CE16" i="142"/>
  <c r="CI16" i="142" s="1"/>
  <c r="CE15" i="142"/>
  <c r="CE11" i="142"/>
  <c r="CE41" i="142"/>
  <c r="CI41" i="142" s="1"/>
  <c r="CC63" i="142"/>
  <c r="CC52" i="142"/>
  <c r="CC45" i="142"/>
  <c r="CC43" i="142"/>
  <c r="CC62" i="142"/>
  <c r="CC61" i="142"/>
  <c r="CC60" i="142"/>
  <c r="CC54" i="142"/>
  <c r="CC42" i="142"/>
  <c r="CC51" i="142"/>
  <c r="CC39" i="142"/>
  <c r="CC32" i="142"/>
  <c r="CC27" i="142"/>
  <c r="CC34" i="142"/>
  <c r="CC40" i="142"/>
  <c r="CC31" i="142"/>
  <c r="CC36" i="142"/>
  <c r="CC49" i="142"/>
  <c r="CC44" i="142"/>
  <c r="CC22" i="142"/>
  <c r="CC29" i="142"/>
  <c r="CC17" i="142"/>
  <c r="CC59" i="142"/>
  <c r="CC58" i="142"/>
  <c r="CC57" i="142"/>
  <c r="CC56" i="142"/>
  <c r="CC55" i="142"/>
  <c r="CC53" i="142"/>
  <c r="CC38" i="142"/>
  <c r="CC37" i="142"/>
  <c r="CC21" i="142"/>
  <c r="CC47" i="142"/>
  <c r="CC35" i="142"/>
  <c r="CC33" i="142"/>
  <c r="CC25" i="142"/>
  <c r="CC26" i="142"/>
  <c r="CC50" i="142"/>
  <c r="CC23" i="142"/>
  <c r="CC30" i="142"/>
  <c r="CC48" i="142"/>
  <c r="CC12" i="142"/>
  <c r="CC24" i="142"/>
  <c r="CC46" i="142"/>
  <c r="CC18" i="142"/>
  <c r="CC19" i="142"/>
  <c r="CC14" i="142"/>
  <c r="CC20" i="142"/>
  <c r="CC13" i="142"/>
  <c r="CC10" i="142"/>
  <c r="CC28" i="142"/>
  <c r="CC9" i="142"/>
  <c r="CC16" i="142"/>
  <c r="CC15" i="142"/>
  <c r="CC11" i="142"/>
  <c r="CC41" i="142"/>
  <c r="CB63" i="142"/>
  <c r="CB52" i="142"/>
  <c r="CB45" i="142"/>
  <c r="CB43" i="142"/>
  <c r="CB62" i="142"/>
  <c r="CB61" i="142"/>
  <c r="CB60" i="142"/>
  <c r="CB54" i="142"/>
  <c r="CB42" i="142"/>
  <c r="CB51" i="142"/>
  <c r="CB39" i="142"/>
  <c r="CB32" i="142"/>
  <c r="CB27" i="142"/>
  <c r="CB34" i="142"/>
  <c r="CB40" i="142"/>
  <c r="CB31" i="142"/>
  <c r="CB36" i="142"/>
  <c r="CB49" i="142"/>
  <c r="CB44" i="142"/>
  <c r="CB22" i="142"/>
  <c r="CB29" i="142"/>
  <c r="CB17" i="142"/>
  <c r="CB59" i="142"/>
  <c r="CB58" i="142"/>
  <c r="CB57" i="142"/>
  <c r="CB56" i="142"/>
  <c r="CB55" i="142"/>
  <c r="CB53" i="142"/>
  <c r="CB38" i="142"/>
  <c r="CB37" i="142"/>
  <c r="CB21" i="142"/>
  <c r="CB47" i="142"/>
  <c r="CB35" i="142"/>
  <c r="CB33" i="142"/>
  <c r="CB25" i="142"/>
  <c r="CB26" i="142"/>
  <c r="CB50" i="142"/>
  <c r="CB23" i="142"/>
  <c r="CB30" i="142"/>
  <c r="CB48" i="142"/>
  <c r="CB12" i="142"/>
  <c r="CB24" i="142"/>
  <c r="CB46" i="142"/>
  <c r="CB18" i="142"/>
  <c r="CB19" i="142"/>
  <c r="CB14" i="142"/>
  <c r="CB20" i="142"/>
  <c r="CB13" i="142"/>
  <c r="CB10" i="142"/>
  <c r="CB28" i="142"/>
  <c r="CB9" i="142"/>
  <c r="CB16" i="142"/>
  <c r="CB15" i="142"/>
  <c r="CB11" i="142"/>
  <c r="CB41" i="142"/>
  <c r="CA63" i="142"/>
  <c r="CA52" i="142"/>
  <c r="CA45" i="142"/>
  <c r="CA43" i="142"/>
  <c r="CA62" i="142"/>
  <c r="CA61" i="142"/>
  <c r="CA60" i="142"/>
  <c r="CA54" i="142"/>
  <c r="CA42" i="142"/>
  <c r="CA51" i="142"/>
  <c r="CA39" i="142"/>
  <c r="CA32" i="142"/>
  <c r="CA27" i="142"/>
  <c r="CA34" i="142"/>
  <c r="CA40" i="142"/>
  <c r="CA31" i="142"/>
  <c r="CA36" i="142"/>
  <c r="CA49" i="142"/>
  <c r="CA44" i="142"/>
  <c r="CA22" i="142"/>
  <c r="CA29" i="142"/>
  <c r="CA17" i="142"/>
  <c r="CA59" i="142"/>
  <c r="CA58" i="142"/>
  <c r="CA57" i="142"/>
  <c r="CA56" i="142"/>
  <c r="CA55" i="142"/>
  <c r="CA53" i="142"/>
  <c r="CA38" i="142"/>
  <c r="CA37" i="142"/>
  <c r="CA21" i="142"/>
  <c r="CA47" i="142"/>
  <c r="CA35" i="142"/>
  <c r="CA33" i="142"/>
  <c r="CA25" i="142"/>
  <c r="CA26" i="142"/>
  <c r="CA50" i="142"/>
  <c r="CA23" i="142"/>
  <c r="CA30" i="142"/>
  <c r="CA48" i="142"/>
  <c r="CA12" i="142"/>
  <c r="CA24" i="142"/>
  <c r="CA46" i="142"/>
  <c r="CA18" i="142"/>
  <c r="CA19" i="142"/>
  <c r="CA14" i="142"/>
  <c r="CA20" i="142"/>
  <c r="CA13" i="142"/>
  <c r="CA10" i="142"/>
  <c r="CA28" i="142"/>
  <c r="CA9" i="142"/>
  <c r="CA16" i="142"/>
  <c r="CA15" i="142"/>
  <c r="CA11" i="142"/>
  <c r="CA41" i="142"/>
  <c r="BZ63" i="142"/>
  <c r="BZ52" i="142"/>
  <c r="BZ45" i="142"/>
  <c r="CD45" i="142" s="1"/>
  <c r="BZ43" i="142"/>
  <c r="CD43" i="142" s="1"/>
  <c r="BZ62" i="142"/>
  <c r="BZ61" i="142"/>
  <c r="BZ60" i="142"/>
  <c r="CD60" i="142" s="1"/>
  <c r="BZ54" i="142"/>
  <c r="CD54" i="142" s="1"/>
  <c r="BZ42" i="142"/>
  <c r="BZ51" i="142"/>
  <c r="BZ39" i="142"/>
  <c r="CD39" i="142" s="1"/>
  <c r="BZ32" i="142"/>
  <c r="CD32" i="142" s="1"/>
  <c r="BZ27" i="142"/>
  <c r="BZ34" i="142"/>
  <c r="BZ40" i="142"/>
  <c r="CD40" i="142" s="1"/>
  <c r="BZ31" i="142"/>
  <c r="CD31" i="142" s="1"/>
  <c r="BZ36" i="142"/>
  <c r="BZ49" i="142"/>
  <c r="BZ44" i="142"/>
  <c r="CD44" i="142" s="1"/>
  <c r="BZ22" i="142"/>
  <c r="CD22" i="142" s="1"/>
  <c r="BZ29" i="142"/>
  <c r="BZ17" i="142"/>
  <c r="BZ59" i="142"/>
  <c r="CD59" i="142" s="1"/>
  <c r="BZ58" i="142"/>
  <c r="CD58" i="142" s="1"/>
  <c r="BZ57" i="142"/>
  <c r="BZ56" i="142"/>
  <c r="BZ55" i="142"/>
  <c r="CD55" i="142" s="1"/>
  <c r="BZ53" i="142"/>
  <c r="CD53" i="142" s="1"/>
  <c r="BZ38" i="142"/>
  <c r="BZ37" i="142"/>
  <c r="BZ21" i="142"/>
  <c r="CD21" i="142" s="1"/>
  <c r="BZ47" i="142"/>
  <c r="CD47" i="142" s="1"/>
  <c r="BZ35" i="142"/>
  <c r="BZ33" i="142"/>
  <c r="BZ25" i="142"/>
  <c r="CD25" i="142" s="1"/>
  <c r="BZ26" i="142"/>
  <c r="CD26" i="142" s="1"/>
  <c r="BZ50" i="142"/>
  <c r="BZ23" i="142"/>
  <c r="BZ30" i="142"/>
  <c r="CD30" i="142" s="1"/>
  <c r="BZ48" i="142"/>
  <c r="CD48" i="142" s="1"/>
  <c r="BZ12" i="142"/>
  <c r="BZ24" i="142"/>
  <c r="BZ46" i="142"/>
  <c r="CD46" i="142" s="1"/>
  <c r="BZ18" i="142"/>
  <c r="CD18" i="142" s="1"/>
  <c r="BZ19" i="142"/>
  <c r="BZ14" i="142"/>
  <c r="BZ20" i="142"/>
  <c r="CD20" i="142" s="1"/>
  <c r="BZ13" i="142"/>
  <c r="CD13" i="142" s="1"/>
  <c r="BZ10" i="142"/>
  <c r="BZ28" i="142"/>
  <c r="BZ9" i="142"/>
  <c r="CD9" i="142" s="1"/>
  <c r="BZ16" i="142"/>
  <c r="CD16" i="142" s="1"/>
  <c r="BZ15" i="142"/>
  <c r="BZ11" i="142"/>
  <c r="BZ41" i="142"/>
  <c r="CD41" i="142" s="1"/>
  <c r="BX63" i="142"/>
  <c r="BX52" i="142"/>
  <c r="BX45" i="142"/>
  <c r="BX43" i="142"/>
  <c r="BX62" i="142"/>
  <c r="BX61" i="142"/>
  <c r="BX60" i="142"/>
  <c r="BX54" i="142"/>
  <c r="BX42" i="142"/>
  <c r="BX51" i="142"/>
  <c r="BX39" i="142"/>
  <c r="BX32" i="142"/>
  <c r="BX27" i="142"/>
  <c r="BX34" i="142"/>
  <c r="BX40" i="142"/>
  <c r="BX31" i="142"/>
  <c r="BX36" i="142"/>
  <c r="BX49" i="142"/>
  <c r="BX44" i="142"/>
  <c r="BX22" i="142"/>
  <c r="BX29" i="142"/>
  <c r="BX17" i="142"/>
  <c r="BX59" i="142"/>
  <c r="BX58" i="142"/>
  <c r="BX57" i="142"/>
  <c r="BX56" i="142"/>
  <c r="BX55" i="142"/>
  <c r="BX53" i="142"/>
  <c r="BX38" i="142"/>
  <c r="BX37" i="142"/>
  <c r="BX21" i="142"/>
  <c r="BX47" i="142"/>
  <c r="BX35" i="142"/>
  <c r="BX33" i="142"/>
  <c r="BX25" i="142"/>
  <c r="BX26" i="142"/>
  <c r="BX50" i="142"/>
  <c r="BX23" i="142"/>
  <c r="BX30" i="142"/>
  <c r="BX48" i="142"/>
  <c r="BX12" i="142"/>
  <c r="BX24" i="142"/>
  <c r="BX46" i="142"/>
  <c r="BX18" i="142"/>
  <c r="BX19" i="142"/>
  <c r="BX14" i="142"/>
  <c r="BX20" i="142"/>
  <c r="BX13" i="142"/>
  <c r="BX10" i="142"/>
  <c r="BX28" i="142"/>
  <c r="BX9" i="142"/>
  <c r="BX16" i="142"/>
  <c r="BX15" i="142"/>
  <c r="BX11" i="142"/>
  <c r="BX41" i="142"/>
  <c r="BW63" i="142"/>
  <c r="BY63" i="142" s="1"/>
  <c r="BW52" i="142"/>
  <c r="BW45" i="142"/>
  <c r="BW43" i="142"/>
  <c r="BW62" i="142"/>
  <c r="BW61" i="142"/>
  <c r="BW60" i="142"/>
  <c r="BW54" i="142"/>
  <c r="BW42" i="142"/>
  <c r="BW51" i="142"/>
  <c r="BW39" i="142"/>
  <c r="BW32" i="142"/>
  <c r="BW27" i="142"/>
  <c r="BW34" i="142"/>
  <c r="BW40" i="142"/>
  <c r="BW31" i="142"/>
  <c r="BW36" i="142"/>
  <c r="BW49" i="142"/>
  <c r="BW44" i="142"/>
  <c r="BW22" i="142"/>
  <c r="BW29" i="142"/>
  <c r="BW17" i="142"/>
  <c r="BW59" i="142"/>
  <c r="BW58" i="142"/>
  <c r="BW57" i="142"/>
  <c r="BW56" i="142"/>
  <c r="BW55" i="142"/>
  <c r="BW53" i="142"/>
  <c r="BW38" i="142"/>
  <c r="BW37" i="142"/>
  <c r="BW21" i="142"/>
  <c r="BW47" i="142"/>
  <c r="BW35" i="142"/>
  <c r="BW33" i="142"/>
  <c r="BW25" i="142"/>
  <c r="BW26" i="142"/>
  <c r="BW50" i="142"/>
  <c r="BW23" i="142"/>
  <c r="BW30" i="142"/>
  <c r="BW48" i="142"/>
  <c r="BW12" i="142"/>
  <c r="BW24" i="142"/>
  <c r="BW46" i="142"/>
  <c r="BW18" i="142"/>
  <c r="BW19" i="142"/>
  <c r="BW14" i="142"/>
  <c r="BW20" i="142"/>
  <c r="BW13" i="142"/>
  <c r="BW10" i="142"/>
  <c r="BY10" i="142" s="1"/>
  <c r="BW28" i="142"/>
  <c r="BW9" i="142"/>
  <c r="BW16" i="142"/>
  <c r="BW15" i="142"/>
  <c r="BW11" i="142"/>
  <c r="BW41" i="142"/>
  <c r="BV63" i="142"/>
  <c r="BV52" i="142"/>
  <c r="BV45" i="142"/>
  <c r="BV43" i="142"/>
  <c r="BV62" i="142"/>
  <c r="BV61" i="142"/>
  <c r="BV60" i="142"/>
  <c r="BV54" i="142"/>
  <c r="BV42" i="142"/>
  <c r="BV51" i="142"/>
  <c r="BV39" i="142"/>
  <c r="BV32" i="142"/>
  <c r="BV27" i="142"/>
  <c r="BV34" i="142"/>
  <c r="BV40" i="142"/>
  <c r="BV31" i="142"/>
  <c r="BV36" i="142"/>
  <c r="BV49" i="142"/>
  <c r="BV44" i="142"/>
  <c r="BV22" i="142"/>
  <c r="BV29" i="142"/>
  <c r="BV17" i="142"/>
  <c r="BV59" i="142"/>
  <c r="BV58" i="142"/>
  <c r="BV57" i="142"/>
  <c r="BV56" i="142"/>
  <c r="BV55" i="142"/>
  <c r="BV53" i="142"/>
  <c r="BV38" i="142"/>
  <c r="BV37" i="142"/>
  <c r="BV21" i="142"/>
  <c r="BV47" i="142"/>
  <c r="BV35" i="142"/>
  <c r="BV33" i="142"/>
  <c r="BV25" i="142"/>
  <c r="BV26" i="142"/>
  <c r="BV50" i="142"/>
  <c r="BV23" i="142"/>
  <c r="BV30" i="142"/>
  <c r="BV48" i="142"/>
  <c r="BV12" i="142"/>
  <c r="BV24" i="142"/>
  <c r="BV46" i="142"/>
  <c r="BV18" i="142"/>
  <c r="BV19" i="142"/>
  <c r="BV14" i="142"/>
  <c r="BV20" i="142"/>
  <c r="BV13" i="142"/>
  <c r="BV10" i="142"/>
  <c r="BV28" i="142"/>
  <c r="BV9" i="142"/>
  <c r="BV16" i="142"/>
  <c r="BV15" i="142"/>
  <c r="BV11" i="142"/>
  <c r="BV41" i="142"/>
  <c r="BU63" i="142"/>
  <c r="BU52" i="142"/>
  <c r="BU45" i="142"/>
  <c r="BU43" i="142"/>
  <c r="BY43" i="142" s="1"/>
  <c r="BU62" i="142"/>
  <c r="BU61" i="142"/>
  <c r="BU60" i="142"/>
  <c r="BU54" i="142"/>
  <c r="BY54" i="142" s="1"/>
  <c r="BU42" i="142"/>
  <c r="BU51" i="142"/>
  <c r="BU39" i="142"/>
  <c r="BU32" i="142"/>
  <c r="BY32" i="142" s="1"/>
  <c r="BU27" i="142"/>
  <c r="BU34" i="142"/>
  <c r="BU40" i="142"/>
  <c r="BU31" i="142"/>
  <c r="BY31" i="142" s="1"/>
  <c r="BU36" i="142"/>
  <c r="BU49" i="142"/>
  <c r="BU44" i="142"/>
  <c r="BU22" i="142"/>
  <c r="BY22" i="142" s="1"/>
  <c r="BU29" i="142"/>
  <c r="BU17" i="142"/>
  <c r="BU59" i="142"/>
  <c r="BU58" i="142"/>
  <c r="BY58" i="142" s="1"/>
  <c r="BU57" i="142"/>
  <c r="BU56" i="142"/>
  <c r="BU55" i="142"/>
  <c r="BU53" i="142"/>
  <c r="BY53" i="142" s="1"/>
  <c r="BU38" i="142"/>
  <c r="BU37" i="142"/>
  <c r="BU21" i="142"/>
  <c r="BU47" i="142"/>
  <c r="BY47" i="142" s="1"/>
  <c r="BU35" i="142"/>
  <c r="BU33" i="142"/>
  <c r="BU25" i="142"/>
  <c r="BU26" i="142"/>
  <c r="BY26" i="142" s="1"/>
  <c r="BU50" i="142"/>
  <c r="BU23" i="142"/>
  <c r="BU30" i="142"/>
  <c r="BU48" i="142"/>
  <c r="BY48" i="142" s="1"/>
  <c r="BU12" i="142"/>
  <c r="BU24" i="142"/>
  <c r="BU46" i="142"/>
  <c r="BU18" i="142"/>
  <c r="BY18" i="142" s="1"/>
  <c r="BU19" i="142"/>
  <c r="BU14" i="142"/>
  <c r="BU20" i="142"/>
  <c r="BU13" i="142"/>
  <c r="BY13" i="142" s="1"/>
  <c r="BU10" i="142"/>
  <c r="BU28" i="142"/>
  <c r="BU9" i="142"/>
  <c r="BU16" i="142"/>
  <c r="BY16" i="142" s="1"/>
  <c r="BU15" i="142"/>
  <c r="BU11" i="142"/>
  <c r="BU41" i="142"/>
  <c r="BS63" i="142"/>
  <c r="BS52" i="142"/>
  <c r="BS45" i="142"/>
  <c r="BS43" i="142"/>
  <c r="BS62" i="142"/>
  <c r="BS61" i="142"/>
  <c r="BS60" i="142"/>
  <c r="BS54" i="142"/>
  <c r="BS42" i="142"/>
  <c r="BS51" i="142"/>
  <c r="BS39" i="142"/>
  <c r="BS32" i="142"/>
  <c r="BS27" i="142"/>
  <c r="BS34" i="142"/>
  <c r="BS40" i="142"/>
  <c r="BS31" i="142"/>
  <c r="BS36" i="142"/>
  <c r="BS49" i="142"/>
  <c r="BS44" i="142"/>
  <c r="BS22" i="142"/>
  <c r="BS29" i="142"/>
  <c r="BS17" i="142"/>
  <c r="BS59" i="142"/>
  <c r="BS58" i="142"/>
  <c r="BS57" i="142"/>
  <c r="BS56" i="142"/>
  <c r="BS55" i="142"/>
  <c r="BS53" i="142"/>
  <c r="BS38" i="142"/>
  <c r="BS37" i="142"/>
  <c r="BS21" i="142"/>
  <c r="BS47" i="142"/>
  <c r="BS35" i="142"/>
  <c r="BS33" i="142"/>
  <c r="BS25" i="142"/>
  <c r="BS26" i="142"/>
  <c r="BS50" i="142"/>
  <c r="BS23" i="142"/>
  <c r="BS30" i="142"/>
  <c r="BS48" i="142"/>
  <c r="BS12" i="142"/>
  <c r="BS24" i="142"/>
  <c r="BS46" i="142"/>
  <c r="BS18" i="142"/>
  <c r="BS19" i="142"/>
  <c r="BS14" i="142"/>
  <c r="BS20" i="142"/>
  <c r="BS13" i="142"/>
  <c r="BS10" i="142"/>
  <c r="BS28" i="142"/>
  <c r="BS9" i="142"/>
  <c r="BS16" i="142"/>
  <c r="BS15" i="142"/>
  <c r="BS11" i="142"/>
  <c r="BS41" i="142"/>
  <c r="BR63" i="142"/>
  <c r="BR52" i="142"/>
  <c r="BR45" i="142"/>
  <c r="BR43" i="142"/>
  <c r="BR62" i="142"/>
  <c r="BR61" i="142"/>
  <c r="BR60" i="142"/>
  <c r="BR54" i="142"/>
  <c r="BR42" i="142"/>
  <c r="BR51" i="142"/>
  <c r="BR39" i="142"/>
  <c r="BR32" i="142"/>
  <c r="BR27" i="142"/>
  <c r="BR34" i="142"/>
  <c r="BR40" i="142"/>
  <c r="BR31" i="142"/>
  <c r="BR36" i="142"/>
  <c r="BR49" i="142"/>
  <c r="BR44" i="142"/>
  <c r="BR22" i="142"/>
  <c r="BR29" i="142"/>
  <c r="BR17" i="142"/>
  <c r="BR59" i="142"/>
  <c r="BR58" i="142"/>
  <c r="BR57" i="142"/>
  <c r="BR56" i="142"/>
  <c r="BR55" i="142"/>
  <c r="BR53" i="142"/>
  <c r="BR38" i="142"/>
  <c r="BR37" i="142"/>
  <c r="BR21" i="142"/>
  <c r="BR47" i="142"/>
  <c r="BR35" i="142"/>
  <c r="BR33" i="142"/>
  <c r="BR25" i="142"/>
  <c r="BR26" i="142"/>
  <c r="BR50" i="142"/>
  <c r="BR23" i="142"/>
  <c r="BR30" i="142"/>
  <c r="BR48" i="142"/>
  <c r="BR12" i="142"/>
  <c r="BR24" i="142"/>
  <c r="BR46" i="142"/>
  <c r="BR18" i="142"/>
  <c r="BR19" i="142"/>
  <c r="BR14" i="142"/>
  <c r="BR20" i="142"/>
  <c r="BR13" i="142"/>
  <c r="BR10" i="142"/>
  <c r="BR28" i="142"/>
  <c r="BR9" i="142"/>
  <c r="BR16" i="142"/>
  <c r="BR15" i="142"/>
  <c r="BR11" i="142"/>
  <c r="BR41" i="142"/>
  <c r="BQ63" i="142"/>
  <c r="BQ52" i="142"/>
  <c r="BQ45" i="142"/>
  <c r="BQ43" i="142"/>
  <c r="BQ62" i="142"/>
  <c r="BQ61" i="142"/>
  <c r="BQ60" i="142"/>
  <c r="BQ54" i="142"/>
  <c r="BQ42" i="142"/>
  <c r="BQ51" i="142"/>
  <c r="BQ39" i="142"/>
  <c r="BQ32" i="142"/>
  <c r="BQ27" i="142"/>
  <c r="BQ34" i="142"/>
  <c r="BQ40" i="142"/>
  <c r="BQ31" i="142"/>
  <c r="BQ36" i="142"/>
  <c r="BQ49" i="142"/>
  <c r="BQ44" i="142"/>
  <c r="BQ22" i="142"/>
  <c r="BQ29" i="142"/>
  <c r="BQ17" i="142"/>
  <c r="BQ59" i="142"/>
  <c r="BQ58" i="142"/>
  <c r="BQ57" i="142"/>
  <c r="BQ56" i="142"/>
  <c r="BQ55" i="142"/>
  <c r="BQ53" i="142"/>
  <c r="BQ38" i="142"/>
  <c r="BQ37" i="142"/>
  <c r="BQ21" i="142"/>
  <c r="BQ47" i="142"/>
  <c r="BQ35" i="142"/>
  <c r="BQ33" i="142"/>
  <c r="BQ25" i="142"/>
  <c r="BQ26" i="142"/>
  <c r="BQ50" i="142"/>
  <c r="BQ23" i="142"/>
  <c r="BQ30" i="142"/>
  <c r="BQ48" i="142"/>
  <c r="BQ12" i="142"/>
  <c r="BQ24" i="142"/>
  <c r="BQ46" i="142"/>
  <c r="BQ18" i="142"/>
  <c r="BQ19" i="142"/>
  <c r="BQ14" i="142"/>
  <c r="BQ20" i="142"/>
  <c r="BQ13" i="142"/>
  <c r="BQ10" i="142"/>
  <c r="BQ28" i="142"/>
  <c r="BQ9" i="142"/>
  <c r="BQ16" i="142"/>
  <c r="BQ15" i="142"/>
  <c r="BQ11" i="142"/>
  <c r="BQ41" i="142"/>
  <c r="BP63" i="142"/>
  <c r="BP52" i="142"/>
  <c r="BT52" i="142" s="1"/>
  <c r="BP45" i="142"/>
  <c r="BP43" i="142"/>
  <c r="BP62" i="142"/>
  <c r="BP61" i="142"/>
  <c r="BT61" i="142" s="1"/>
  <c r="BP60" i="142"/>
  <c r="BP54" i="142"/>
  <c r="BP42" i="142"/>
  <c r="BP51" i="142"/>
  <c r="BT51" i="142" s="1"/>
  <c r="BP39" i="142"/>
  <c r="BP32" i="142"/>
  <c r="BP27" i="142"/>
  <c r="BP34" i="142"/>
  <c r="BT34" i="142" s="1"/>
  <c r="BP40" i="142"/>
  <c r="BP31" i="142"/>
  <c r="BP36" i="142"/>
  <c r="BP49" i="142"/>
  <c r="BT49" i="142" s="1"/>
  <c r="BP44" i="142"/>
  <c r="BP22" i="142"/>
  <c r="BP29" i="142"/>
  <c r="BP17" i="142"/>
  <c r="BT17" i="142" s="1"/>
  <c r="BP59" i="142"/>
  <c r="BP58" i="142"/>
  <c r="BP57" i="142"/>
  <c r="BP56" i="142"/>
  <c r="BT56" i="142" s="1"/>
  <c r="BP55" i="142"/>
  <c r="BP53" i="142"/>
  <c r="BP38" i="142"/>
  <c r="BP37" i="142"/>
  <c r="BT37" i="142" s="1"/>
  <c r="BP21" i="142"/>
  <c r="BP47" i="142"/>
  <c r="BP35" i="142"/>
  <c r="BP33" i="142"/>
  <c r="BT33" i="142" s="1"/>
  <c r="BP25" i="142"/>
  <c r="BP26" i="142"/>
  <c r="BP50" i="142"/>
  <c r="BP23" i="142"/>
  <c r="BT23" i="142" s="1"/>
  <c r="BP30" i="142"/>
  <c r="BP48" i="142"/>
  <c r="BP12" i="142"/>
  <c r="BP24" i="142"/>
  <c r="BP46" i="142"/>
  <c r="BP18" i="142"/>
  <c r="BP19" i="142"/>
  <c r="BP14" i="142"/>
  <c r="BT14" i="142" s="1"/>
  <c r="BP20" i="142"/>
  <c r="BP13" i="142"/>
  <c r="BP10" i="142"/>
  <c r="BP28" i="142"/>
  <c r="BT28" i="142" s="1"/>
  <c r="BP9" i="142"/>
  <c r="BP16" i="142"/>
  <c r="BP15" i="142"/>
  <c r="BP11" i="142"/>
  <c r="BT11" i="142" s="1"/>
  <c r="BP41" i="142"/>
  <c r="BN63" i="142"/>
  <c r="BN52" i="142"/>
  <c r="BN45" i="142"/>
  <c r="BN43" i="142"/>
  <c r="BN62" i="142"/>
  <c r="BN61" i="142"/>
  <c r="BN60" i="142"/>
  <c r="BN54" i="142"/>
  <c r="BN42" i="142"/>
  <c r="BN51" i="142"/>
  <c r="BN39" i="142"/>
  <c r="BN32" i="142"/>
  <c r="BN27" i="142"/>
  <c r="BN34" i="142"/>
  <c r="BN40" i="142"/>
  <c r="BN31" i="142"/>
  <c r="BN36" i="142"/>
  <c r="BN49" i="142"/>
  <c r="BN44" i="142"/>
  <c r="BN22" i="142"/>
  <c r="BN29" i="142"/>
  <c r="BN17" i="142"/>
  <c r="BN59" i="142"/>
  <c r="BN58" i="142"/>
  <c r="BN57" i="142"/>
  <c r="BN56" i="142"/>
  <c r="BN55" i="142"/>
  <c r="BN53" i="142"/>
  <c r="BN38" i="142"/>
  <c r="BN37" i="142"/>
  <c r="BN21" i="142"/>
  <c r="BN47" i="142"/>
  <c r="BN35" i="142"/>
  <c r="BN33" i="142"/>
  <c r="BN25" i="142"/>
  <c r="BN26" i="142"/>
  <c r="BN50" i="142"/>
  <c r="BN23" i="142"/>
  <c r="BN30" i="142"/>
  <c r="BN48" i="142"/>
  <c r="BN12" i="142"/>
  <c r="BN24" i="142"/>
  <c r="BN46" i="142"/>
  <c r="BN18" i="142"/>
  <c r="BN19" i="142"/>
  <c r="BN14" i="142"/>
  <c r="BN20" i="142"/>
  <c r="BN13" i="142"/>
  <c r="BN10" i="142"/>
  <c r="BN28" i="142"/>
  <c r="BN9" i="142"/>
  <c r="BN16" i="142"/>
  <c r="BN15" i="142"/>
  <c r="BN11" i="142"/>
  <c r="BN41" i="142"/>
  <c r="BM63" i="142"/>
  <c r="BM52" i="142"/>
  <c r="BM45" i="142"/>
  <c r="BM43" i="142"/>
  <c r="BM62" i="142"/>
  <c r="BM61" i="142"/>
  <c r="BM60" i="142"/>
  <c r="BM54" i="142"/>
  <c r="BM42" i="142"/>
  <c r="BM51" i="142"/>
  <c r="BM39" i="142"/>
  <c r="BM32" i="142"/>
  <c r="BM27" i="142"/>
  <c r="BM34" i="142"/>
  <c r="BM40" i="142"/>
  <c r="BM31" i="142"/>
  <c r="BM36" i="142"/>
  <c r="BM49" i="142"/>
  <c r="BM44" i="142"/>
  <c r="BM22" i="142"/>
  <c r="BM29" i="142"/>
  <c r="BM17" i="142"/>
  <c r="BM59" i="142"/>
  <c r="BM58" i="142"/>
  <c r="BM57" i="142"/>
  <c r="BM56" i="142"/>
  <c r="BM55" i="142"/>
  <c r="BM53" i="142"/>
  <c r="BM38" i="142"/>
  <c r="BM37" i="142"/>
  <c r="BM21" i="142"/>
  <c r="BM47" i="142"/>
  <c r="BM35" i="142"/>
  <c r="BM33" i="142"/>
  <c r="BM25" i="142"/>
  <c r="BM26" i="142"/>
  <c r="BM50" i="142"/>
  <c r="BM23" i="142"/>
  <c r="BM30" i="142"/>
  <c r="BM48" i="142"/>
  <c r="BM12" i="142"/>
  <c r="BM24" i="142"/>
  <c r="BM46" i="142"/>
  <c r="BM18" i="142"/>
  <c r="BM19" i="142"/>
  <c r="BM14" i="142"/>
  <c r="BM20" i="142"/>
  <c r="BM13" i="142"/>
  <c r="BM10" i="142"/>
  <c r="BM28" i="142"/>
  <c r="BM9" i="142"/>
  <c r="BM16" i="142"/>
  <c r="BM15" i="142"/>
  <c r="BM11" i="142"/>
  <c r="BM41" i="142"/>
  <c r="BL63" i="142"/>
  <c r="BL52" i="142"/>
  <c r="BL45" i="142"/>
  <c r="BL43" i="142"/>
  <c r="BL62" i="142"/>
  <c r="BL61" i="142"/>
  <c r="BL60" i="142"/>
  <c r="BL54" i="142"/>
  <c r="BL42" i="142"/>
  <c r="BL51" i="142"/>
  <c r="BL39" i="142"/>
  <c r="BL32" i="142"/>
  <c r="BL27" i="142"/>
  <c r="BL34" i="142"/>
  <c r="BL40" i="142"/>
  <c r="BL31" i="142"/>
  <c r="BL36" i="142"/>
  <c r="BL49" i="142"/>
  <c r="BL44" i="142"/>
  <c r="BL22" i="142"/>
  <c r="BL29" i="142"/>
  <c r="BL17" i="142"/>
  <c r="BL59" i="142"/>
  <c r="BL58" i="142"/>
  <c r="BL57" i="142"/>
  <c r="BL56" i="142"/>
  <c r="BL55" i="142"/>
  <c r="BL53" i="142"/>
  <c r="BL38" i="142"/>
  <c r="BL37" i="142"/>
  <c r="BL21" i="142"/>
  <c r="BL47" i="142"/>
  <c r="BL35" i="142"/>
  <c r="BL33" i="142"/>
  <c r="BL25" i="142"/>
  <c r="BL26" i="142"/>
  <c r="BL50" i="142"/>
  <c r="BL23" i="142"/>
  <c r="BL30" i="142"/>
  <c r="BL48" i="142"/>
  <c r="BL12" i="142"/>
  <c r="BL24" i="142"/>
  <c r="BL46" i="142"/>
  <c r="BL18" i="142"/>
  <c r="BL19" i="142"/>
  <c r="BL14" i="142"/>
  <c r="BL20" i="142"/>
  <c r="BL13" i="142"/>
  <c r="BL10" i="142"/>
  <c r="BL28" i="142"/>
  <c r="BL9" i="142"/>
  <c r="BL16" i="142"/>
  <c r="BL15" i="142"/>
  <c r="BL11" i="142"/>
  <c r="BL41" i="142"/>
  <c r="BK63" i="142"/>
  <c r="BO63" i="142" s="1"/>
  <c r="BK52" i="142"/>
  <c r="BK45" i="142"/>
  <c r="BK43" i="142"/>
  <c r="BO43" i="142" s="1"/>
  <c r="BK62" i="142"/>
  <c r="BK61" i="142"/>
  <c r="BK60" i="142"/>
  <c r="BK54" i="142"/>
  <c r="BO54" i="142" s="1"/>
  <c r="BK42" i="142"/>
  <c r="BO42" i="142" s="1"/>
  <c r="BK51" i="142"/>
  <c r="BK39" i="142"/>
  <c r="BK32" i="142"/>
  <c r="BO32" i="142" s="1"/>
  <c r="BK27" i="142"/>
  <c r="BK34" i="142"/>
  <c r="BK40" i="142"/>
  <c r="BK31" i="142"/>
  <c r="BO31" i="142" s="1"/>
  <c r="BK36" i="142"/>
  <c r="BO36" i="142" s="1"/>
  <c r="BK49" i="142"/>
  <c r="BK44" i="142"/>
  <c r="BK22" i="142"/>
  <c r="BO22" i="142" s="1"/>
  <c r="BK29" i="142"/>
  <c r="BK17" i="142"/>
  <c r="BK59" i="142"/>
  <c r="BK58" i="142"/>
  <c r="BO58" i="142" s="1"/>
  <c r="BK57" i="142"/>
  <c r="BO57" i="142" s="1"/>
  <c r="BK56" i="142"/>
  <c r="BK55" i="142"/>
  <c r="BK53" i="142"/>
  <c r="BO53" i="142" s="1"/>
  <c r="BK38" i="142"/>
  <c r="BK37" i="142"/>
  <c r="BK21" i="142"/>
  <c r="BK47" i="142"/>
  <c r="BO47" i="142" s="1"/>
  <c r="BK35" i="142"/>
  <c r="BO35" i="142" s="1"/>
  <c r="BK33" i="142"/>
  <c r="BK25" i="142"/>
  <c r="BK26" i="142"/>
  <c r="BO26" i="142" s="1"/>
  <c r="BK50" i="142"/>
  <c r="BO50" i="142" s="1"/>
  <c r="BK23" i="142"/>
  <c r="BK30" i="142"/>
  <c r="BK48" i="142"/>
  <c r="BO48" i="142" s="1"/>
  <c r="BK12" i="142"/>
  <c r="BO12" i="142" s="1"/>
  <c r="BK24" i="142"/>
  <c r="BK46" i="142"/>
  <c r="BK18" i="142"/>
  <c r="BO18" i="142" s="1"/>
  <c r="BK19" i="142"/>
  <c r="BO19" i="142" s="1"/>
  <c r="BK14" i="142"/>
  <c r="BK20" i="142"/>
  <c r="BK13" i="142"/>
  <c r="BO13" i="142" s="1"/>
  <c r="BK10" i="142"/>
  <c r="BO10" i="142" s="1"/>
  <c r="BK28" i="142"/>
  <c r="BK9" i="142"/>
  <c r="BK16" i="142"/>
  <c r="BO16" i="142" s="1"/>
  <c r="BK15" i="142"/>
  <c r="BO15" i="142" s="1"/>
  <c r="BK11" i="142"/>
  <c r="BK41" i="142"/>
  <c r="BC63" i="142"/>
  <c r="BC52" i="142"/>
  <c r="BE52" i="142" s="1"/>
  <c r="BC45" i="142"/>
  <c r="BC43" i="142"/>
  <c r="BC62" i="142"/>
  <c r="BE62" i="142" s="1"/>
  <c r="BC61" i="142"/>
  <c r="BE61" i="142" s="1"/>
  <c r="BC60" i="142"/>
  <c r="BC54" i="142"/>
  <c r="BC42" i="142"/>
  <c r="BE42" i="142" s="1"/>
  <c r="BC51" i="142"/>
  <c r="BE51" i="142" s="1"/>
  <c r="BC39" i="142"/>
  <c r="BC32" i="142"/>
  <c r="BC27" i="142"/>
  <c r="BE27" i="142" s="1"/>
  <c r="BC34" i="142"/>
  <c r="BE34" i="142" s="1"/>
  <c r="BC40" i="142"/>
  <c r="BC31" i="142"/>
  <c r="BC36" i="142"/>
  <c r="BE36" i="142" s="1"/>
  <c r="BC49" i="142"/>
  <c r="BE49" i="142" s="1"/>
  <c r="BC44" i="142"/>
  <c r="BC22" i="142"/>
  <c r="BC29" i="142"/>
  <c r="BE29" i="142" s="1"/>
  <c r="BC17" i="142"/>
  <c r="BE17" i="142" s="1"/>
  <c r="BC59" i="142"/>
  <c r="BC58" i="142"/>
  <c r="BC57" i="142"/>
  <c r="BE57" i="142" s="1"/>
  <c r="BC56" i="142"/>
  <c r="BE56" i="142" s="1"/>
  <c r="BC55" i="142"/>
  <c r="BC53" i="142"/>
  <c r="BC38" i="142"/>
  <c r="BE38" i="142" s="1"/>
  <c r="BC37" i="142"/>
  <c r="BE37" i="142" s="1"/>
  <c r="BC21" i="142"/>
  <c r="BC47" i="142"/>
  <c r="BC35" i="142"/>
  <c r="BE35" i="142" s="1"/>
  <c r="BC33" i="142"/>
  <c r="BE33" i="142" s="1"/>
  <c r="BC25" i="142"/>
  <c r="BC26" i="142"/>
  <c r="BC50" i="142"/>
  <c r="BC23" i="142"/>
  <c r="BE23" i="142" s="1"/>
  <c r="BC30" i="142"/>
  <c r="BC48" i="142"/>
  <c r="BC12" i="142"/>
  <c r="BE12" i="142" s="1"/>
  <c r="BC24" i="142"/>
  <c r="BE24" i="142" s="1"/>
  <c r="BC46" i="142"/>
  <c r="BC18" i="142"/>
  <c r="BC19" i="142"/>
  <c r="BE19" i="142" s="1"/>
  <c r="BC14" i="142"/>
  <c r="BE14" i="142" s="1"/>
  <c r="BC20" i="142"/>
  <c r="BC13" i="142"/>
  <c r="BC10" i="142"/>
  <c r="BE10" i="142" s="1"/>
  <c r="BC28" i="142"/>
  <c r="BE28" i="142" s="1"/>
  <c r="BC9" i="142"/>
  <c r="BC16" i="142"/>
  <c r="BC15" i="142"/>
  <c r="BE15" i="142" s="1"/>
  <c r="BC11" i="142"/>
  <c r="BE11" i="142" s="1"/>
  <c r="BC41" i="142"/>
  <c r="AU7" i="162"/>
  <c r="AM7" i="162"/>
  <c r="AE7" i="162"/>
  <c r="W7" i="162"/>
  <c r="O7" i="162"/>
  <c r="G7" i="162"/>
  <c r="AU6" i="162"/>
  <c r="AM6" i="162"/>
  <c r="AE6" i="162"/>
  <c r="W6" i="162"/>
  <c r="O6" i="162"/>
  <c r="G6" i="162"/>
  <c r="O5" i="162"/>
  <c r="O4" i="162"/>
  <c r="BF2" i="162" s="1"/>
  <c r="BG3" i="162"/>
  <c r="C3" i="162"/>
  <c r="CM2" i="162"/>
  <c r="CL2" i="162"/>
  <c r="CK2" i="162"/>
  <c r="CJ2" i="162"/>
  <c r="CH2" i="162"/>
  <c r="CG2" i="162"/>
  <c r="CF2" i="162"/>
  <c r="CE2" i="162"/>
  <c r="CC2" i="162"/>
  <c r="CB2" i="162"/>
  <c r="CA2" i="162"/>
  <c r="BZ2" i="162"/>
  <c r="BX2" i="162"/>
  <c r="BW2" i="162"/>
  <c r="BV2" i="162"/>
  <c r="BU2" i="162"/>
  <c r="BS2" i="162"/>
  <c r="BR2" i="162"/>
  <c r="BQ2" i="162"/>
  <c r="BP2" i="162"/>
  <c r="BN2" i="162"/>
  <c r="BM2" i="162"/>
  <c r="BL2" i="162"/>
  <c r="BK2" i="162"/>
  <c r="BC2" i="162"/>
  <c r="AU7" i="161"/>
  <c r="AM7" i="161"/>
  <c r="AE7" i="161"/>
  <c r="W7" i="161"/>
  <c r="O7" i="161"/>
  <c r="G7" i="161"/>
  <c r="AU6" i="161"/>
  <c r="AM6" i="161"/>
  <c r="AE6" i="161"/>
  <c r="W6" i="161"/>
  <c r="O6" i="161"/>
  <c r="G6" i="161"/>
  <c r="O5" i="161"/>
  <c r="O4" i="161"/>
  <c r="BF2" i="161" s="1"/>
  <c r="BG3" i="161"/>
  <c r="C3" i="161"/>
  <c r="CM2" i="161"/>
  <c r="CL2" i="161"/>
  <c r="CK2" i="161"/>
  <c r="CJ2" i="161"/>
  <c r="CH2" i="161"/>
  <c r="CG2" i="161"/>
  <c r="CF2" i="161"/>
  <c r="CE2" i="161"/>
  <c r="CC2" i="161"/>
  <c r="CB2" i="161"/>
  <c r="CA2" i="161"/>
  <c r="BZ2" i="161"/>
  <c r="BX2" i="161"/>
  <c r="BW2" i="161"/>
  <c r="BV2" i="161"/>
  <c r="BU2" i="161"/>
  <c r="BS2" i="161"/>
  <c r="BR2" i="161"/>
  <c r="BQ2" i="161"/>
  <c r="BP2" i="161"/>
  <c r="BN2" i="161"/>
  <c r="BM2" i="161"/>
  <c r="BL2" i="161"/>
  <c r="BK2" i="161"/>
  <c r="BC2" i="161"/>
  <c r="AU7" i="160"/>
  <c r="AM7" i="160"/>
  <c r="AE7" i="160"/>
  <c r="W7" i="160"/>
  <c r="O7" i="160"/>
  <c r="G7" i="160"/>
  <c r="AU6" i="160"/>
  <c r="AM6" i="160"/>
  <c r="AE6" i="160"/>
  <c r="W6" i="160"/>
  <c r="O6" i="160"/>
  <c r="G6" i="160"/>
  <c r="O5" i="160"/>
  <c r="O4" i="160"/>
  <c r="BG3" i="160"/>
  <c r="C3" i="160"/>
  <c r="CM2" i="160"/>
  <c r="CL2" i="160"/>
  <c r="CK2" i="160"/>
  <c r="CJ2" i="160"/>
  <c r="CN2" i="160" s="1"/>
  <c r="CH2" i="160"/>
  <c r="CG2" i="160"/>
  <c r="CF2" i="160"/>
  <c r="CE2" i="160"/>
  <c r="CI2" i="160" s="1"/>
  <c r="CC2" i="160"/>
  <c r="CB2" i="160"/>
  <c r="CD2" i="160" s="1"/>
  <c r="CA2" i="160"/>
  <c r="BZ2" i="160"/>
  <c r="BX2" i="160"/>
  <c r="BW2" i="160"/>
  <c r="BY2" i="160" s="1"/>
  <c r="BV2" i="160"/>
  <c r="BU2" i="160"/>
  <c r="BT2" i="160"/>
  <c r="BS2" i="160"/>
  <c r="BR2" i="160"/>
  <c r="BQ2" i="160"/>
  <c r="BP2" i="160"/>
  <c r="BO2" i="160"/>
  <c r="BN2" i="160"/>
  <c r="BM2" i="160"/>
  <c r="BL2" i="160"/>
  <c r="BK2" i="160"/>
  <c r="BF2" i="160"/>
  <c r="BD2" i="160"/>
  <c r="BC2" i="160"/>
  <c r="BE2" i="160" s="1"/>
  <c r="J4" i="5"/>
  <c r="I4" i="5"/>
  <c r="CN10" i="155" l="1"/>
  <c r="BE10" i="161"/>
  <c r="BE32" i="161"/>
  <c r="BE12" i="161"/>
  <c r="BE23" i="161"/>
  <c r="BE30" i="161"/>
  <c r="BE21" i="161"/>
  <c r="BE35" i="161"/>
  <c r="BE33" i="161"/>
  <c r="BE31" i="161"/>
  <c r="BE17" i="161"/>
  <c r="BE15" i="161"/>
  <c r="BE22" i="161"/>
  <c r="BE27" i="161"/>
  <c r="BE34" i="161"/>
  <c r="BE25" i="161"/>
  <c r="BE37" i="161"/>
  <c r="BE38" i="161"/>
  <c r="BE36" i="161"/>
  <c r="BE28" i="161"/>
  <c r="BE24" i="161"/>
  <c r="BE19" i="161"/>
  <c r="BE26" i="161"/>
  <c r="BE20" i="161"/>
  <c r="BE21" i="162"/>
  <c r="BE11" i="162"/>
  <c r="BE13" i="162"/>
  <c r="BE18" i="162"/>
  <c r="BE26" i="162"/>
  <c r="BE56" i="162"/>
  <c r="BE60" i="162"/>
  <c r="BE64" i="162"/>
  <c r="BE9" i="162"/>
  <c r="BE32" i="162"/>
  <c r="BE28" i="162"/>
  <c r="BE51" i="162"/>
  <c r="BE55" i="162"/>
  <c r="BO38" i="162"/>
  <c r="BO23" i="162"/>
  <c r="BO29" i="162"/>
  <c r="BO22" i="162"/>
  <c r="BO43" i="162"/>
  <c r="BO27" i="162"/>
  <c r="BO59" i="162"/>
  <c r="BO63" i="162"/>
  <c r="BO67" i="162"/>
  <c r="BO30" i="162"/>
  <c r="BO33" i="162"/>
  <c r="BO36" i="162"/>
  <c r="BO45" i="162"/>
  <c r="BO50" i="162"/>
  <c r="BO54" i="162"/>
  <c r="BT38" i="162"/>
  <c r="BT23" i="162"/>
  <c r="BT29" i="162"/>
  <c r="BT22" i="162"/>
  <c r="BT43" i="162"/>
  <c r="BT27" i="162"/>
  <c r="BT59" i="162"/>
  <c r="BT63" i="162"/>
  <c r="BT67" i="162"/>
  <c r="BT30" i="162"/>
  <c r="BT33" i="162"/>
  <c r="BT36" i="162"/>
  <c r="BT45" i="162"/>
  <c r="BT50" i="162"/>
  <c r="BT54" i="162"/>
  <c r="BO21" i="162"/>
  <c r="BO11" i="162"/>
  <c r="BO13" i="162"/>
  <c r="BO18" i="162"/>
  <c r="BO26" i="162"/>
  <c r="BO56" i="162"/>
  <c r="BO60" i="162"/>
  <c r="BO64" i="162"/>
  <c r="BO9" i="162"/>
  <c r="BO20" i="162"/>
  <c r="BO32" i="162"/>
  <c r="BO28" i="162"/>
  <c r="BO46" i="162"/>
  <c r="BO51" i="162"/>
  <c r="BO55" i="162"/>
  <c r="BT21" i="162"/>
  <c r="BT11" i="162"/>
  <c r="BT13" i="162"/>
  <c r="BT18" i="162"/>
  <c r="BT26" i="162"/>
  <c r="BT56" i="162"/>
  <c r="BT60" i="162"/>
  <c r="BT64" i="162"/>
  <c r="BT9" i="162"/>
  <c r="BT20" i="162"/>
  <c r="BT32" i="162"/>
  <c r="BT28" i="162"/>
  <c r="BT46" i="162"/>
  <c r="BT51" i="162"/>
  <c r="BT55" i="162"/>
  <c r="BY21" i="162"/>
  <c r="BY11" i="162"/>
  <c r="BY18" i="162"/>
  <c r="BY26" i="162"/>
  <c r="BY56" i="162"/>
  <c r="BY60" i="162"/>
  <c r="BY64" i="162"/>
  <c r="BY9" i="162"/>
  <c r="BY20" i="162"/>
  <c r="BY28" i="162"/>
  <c r="BY46" i="162"/>
  <c r="BY51" i="162"/>
  <c r="BY55" i="162"/>
  <c r="CI10" i="162"/>
  <c r="CI12" i="162"/>
  <c r="CI39" i="162"/>
  <c r="CI40" i="162"/>
  <c r="CI41" i="162"/>
  <c r="CI31" i="162"/>
  <c r="CI58" i="162"/>
  <c r="CI62" i="162"/>
  <c r="CI66" i="162"/>
  <c r="CI16" i="162"/>
  <c r="CI44" i="162"/>
  <c r="CI34" i="162"/>
  <c r="CI35" i="162"/>
  <c r="CI49" i="162"/>
  <c r="CI53" i="162"/>
  <c r="CI69" i="162"/>
  <c r="CN10" i="162"/>
  <c r="CN12" i="162"/>
  <c r="CN39" i="162"/>
  <c r="CN40" i="162"/>
  <c r="CN41" i="162"/>
  <c r="CN31" i="162"/>
  <c r="CN58" i="162"/>
  <c r="CN62" i="162"/>
  <c r="CN66" i="162"/>
  <c r="CN16" i="162"/>
  <c r="CN44" i="162"/>
  <c r="CN34" i="162"/>
  <c r="CN35" i="162"/>
  <c r="CN49" i="162"/>
  <c r="CN53" i="162"/>
  <c r="CN69" i="162"/>
  <c r="BO17" i="162"/>
  <c r="BO25" i="162"/>
  <c r="BO15" i="162"/>
  <c r="BO19" i="162"/>
  <c r="BO24" i="162"/>
  <c r="BO57" i="162"/>
  <c r="BO61" i="162"/>
  <c r="BO65" i="162"/>
  <c r="BO14" i="162"/>
  <c r="BO42" i="162"/>
  <c r="BO48" i="162"/>
  <c r="BO37" i="162"/>
  <c r="BO47" i="162"/>
  <c r="BO52" i="162"/>
  <c r="BO68" i="162"/>
  <c r="BT17" i="162"/>
  <c r="BT25" i="162"/>
  <c r="BT15" i="162"/>
  <c r="BT19" i="162"/>
  <c r="BT24" i="162"/>
  <c r="BT57" i="162"/>
  <c r="BT61" i="162"/>
  <c r="BT65" i="162"/>
  <c r="BT14" i="162"/>
  <c r="BT42" i="162"/>
  <c r="BT48" i="162"/>
  <c r="BT37" i="162"/>
  <c r="BT47" i="162"/>
  <c r="BT52" i="162"/>
  <c r="BT68" i="162"/>
  <c r="BY17" i="162"/>
  <c r="BY25" i="162"/>
  <c r="BY15" i="162"/>
  <c r="BY19" i="162"/>
  <c r="BY24" i="162"/>
  <c r="BY57" i="162"/>
  <c r="BY61" i="162"/>
  <c r="BY65" i="162"/>
  <c r="BY14" i="162"/>
  <c r="BY42" i="162"/>
  <c r="BY48" i="162"/>
  <c r="BY37" i="162"/>
  <c r="BY47" i="162"/>
  <c r="BY52" i="162"/>
  <c r="BY68" i="162"/>
  <c r="CD17" i="162"/>
  <c r="CD25" i="162"/>
  <c r="CD15" i="162"/>
  <c r="CD19" i="162"/>
  <c r="CD24" i="162"/>
  <c r="CD57" i="162"/>
  <c r="CD61" i="162"/>
  <c r="CD65" i="162"/>
  <c r="CD14" i="162"/>
  <c r="CD42" i="162"/>
  <c r="CD48" i="162"/>
  <c r="CD37" i="162"/>
  <c r="CD47" i="162"/>
  <c r="CD52" i="162"/>
  <c r="CD68" i="162"/>
  <c r="CN17" i="162"/>
  <c r="CN25" i="162"/>
  <c r="CN15" i="162"/>
  <c r="CN19" i="162"/>
  <c r="CN24" i="162"/>
  <c r="CN57" i="162"/>
  <c r="CN61" i="162"/>
  <c r="CN65" i="162"/>
  <c r="CN14" i="162"/>
  <c r="CN42" i="162"/>
  <c r="CN48" i="162"/>
  <c r="CN37" i="162"/>
  <c r="CN47" i="162"/>
  <c r="CN52" i="162"/>
  <c r="CN68" i="162"/>
  <c r="BE23" i="162"/>
  <c r="BE29" i="162"/>
  <c r="BE22" i="162"/>
  <c r="BE27" i="162"/>
  <c r="BE59" i="162"/>
  <c r="BE30" i="162"/>
  <c r="BE33" i="162"/>
  <c r="BE36" i="162"/>
  <c r="BE45" i="162"/>
  <c r="CI17" i="162"/>
  <c r="CI25" i="162"/>
  <c r="CI15" i="162"/>
  <c r="CI19" i="162"/>
  <c r="CI24" i="162"/>
  <c r="CI57" i="162"/>
  <c r="CI61" i="162"/>
  <c r="CI65" i="162"/>
  <c r="CI14" i="162"/>
  <c r="CI42" i="162"/>
  <c r="CI48" i="162"/>
  <c r="CI37" i="162"/>
  <c r="CI47" i="162"/>
  <c r="CI52" i="162"/>
  <c r="CI68" i="162"/>
  <c r="BE20" i="162"/>
  <c r="BY38" i="162"/>
  <c r="BY23" i="162"/>
  <c r="BY29" i="162"/>
  <c r="BY22" i="162"/>
  <c r="BY43" i="162"/>
  <c r="BY27" i="162"/>
  <c r="BY59" i="162"/>
  <c r="BY63" i="162"/>
  <c r="BY67" i="162"/>
  <c r="BY30" i="162"/>
  <c r="BY33" i="162"/>
  <c r="BY36" i="162"/>
  <c r="BY45" i="162"/>
  <c r="BY50" i="162"/>
  <c r="BY54" i="162"/>
  <c r="CD10" i="162"/>
  <c r="CD12" i="162"/>
  <c r="CD39" i="162"/>
  <c r="CD40" i="162"/>
  <c r="CD41" i="162"/>
  <c r="CD31" i="162"/>
  <c r="CD58" i="162"/>
  <c r="CD62" i="162"/>
  <c r="CD66" i="162"/>
  <c r="CD16" i="162"/>
  <c r="CD44" i="162"/>
  <c r="CD34" i="162"/>
  <c r="CD35" i="162"/>
  <c r="CD49" i="162"/>
  <c r="CD53" i="162"/>
  <c r="CD69" i="162"/>
  <c r="CI21" i="162"/>
  <c r="CI11" i="162"/>
  <c r="CI13" i="162"/>
  <c r="CI18" i="162"/>
  <c r="CI26" i="162"/>
  <c r="CI56" i="162"/>
  <c r="CI60" i="162"/>
  <c r="CI64" i="162"/>
  <c r="CI9" i="162"/>
  <c r="CI20" i="162"/>
  <c r="CI32" i="162"/>
  <c r="CI28" i="162"/>
  <c r="CI46" i="162"/>
  <c r="CI51" i="162"/>
  <c r="CI55" i="162"/>
  <c r="BE63" i="162"/>
  <c r="BE68" i="162"/>
  <c r="BE54" i="162"/>
  <c r="BE52" i="162"/>
  <c r="BE50" i="162"/>
  <c r="BE47" i="162"/>
  <c r="BE46" i="162"/>
  <c r="BE42" i="162"/>
  <c r="BE67" i="162"/>
  <c r="BE65" i="162"/>
  <c r="BE43" i="162"/>
  <c r="BE40" i="162"/>
  <c r="BE39" i="162"/>
  <c r="BE38" i="162"/>
  <c r="BE16" i="142"/>
  <c r="BE13" i="142"/>
  <c r="BE18" i="142"/>
  <c r="BE48" i="142"/>
  <c r="BE26" i="142"/>
  <c r="BE47" i="142"/>
  <c r="BE53" i="142"/>
  <c r="BE58" i="142"/>
  <c r="BE22" i="142"/>
  <c r="BE31" i="142"/>
  <c r="BE54" i="142"/>
  <c r="BE43" i="142"/>
  <c r="BO41" i="142"/>
  <c r="BO9" i="142"/>
  <c r="BO20" i="142"/>
  <c r="BO46" i="142"/>
  <c r="BO30" i="142"/>
  <c r="BO21" i="142"/>
  <c r="BT15" i="142"/>
  <c r="BT10" i="142"/>
  <c r="BT19" i="142"/>
  <c r="BT12" i="142"/>
  <c r="BT50" i="142"/>
  <c r="BT35" i="142"/>
  <c r="BT38" i="142"/>
  <c r="BT57" i="142"/>
  <c r="BT29" i="142"/>
  <c r="BT36" i="142"/>
  <c r="BT27" i="142"/>
  <c r="BT42" i="142"/>
  <c r="BT62" i="142"/>
  <c r="BT63" i="142"/>
  <c r="BY35" i="142"/>
  <c r="BY36" i="142"/>
  <c r="CN11" i="142"/>
  <c r="CN28" i="142"/>
  <c r="CN14" i="142"/>
  <c r="CN24" i="142"/>
  <c r="CN23" i="142"/>
  <c r="CN33" i="142"/>
  <c r="CN37" i="142"/>
  <c r="CN56" i="142"/>
  <c r="CN17" i="142"/>
  <c r="CN49" i="142"/>
  <c r="CN34" i="142"/>
  <c r="CN51" i="142"/>
  <c r="CN61" i="142"/>
  <c r="CN52" i="142"/>
  <c r="BO38" i="142"/>
  <c r="BO29" i="142"/>
  <c r="BO27" i="142"/>
  <c r="BO62" i="142"/>
  <c r="BT16" i="142"/>
  <c r="BT13" i="142"/>
  <c r="BT18" i="142"/>
  <c r="BT48" i="142"/>
  <c r="BT26" i="142"/>
  <c r="BT47" i="142"/>
  <c r="BT53" i="142"/>
  <c r="BT58" i="142"/>
  <c r="BT22" i="142"/>
  <c r="BT31" i="142"/>
  <c r="BT32" i="142"/>
  <c r="BT54" i="142"/>
  <c r="BT43" i="142"/>
  <c r="BT24" i="142"/>
  <c r="BY11" i="142"/>
  <c r="BY28" i="142"/>
  <c r="BY14" i="142"/>
  <c r="BY24" i="142"/>
  <c r="BY23" i="142"/>
  <c r="BY33" i="142"/>
  <c r="BY37" i="142"/>
  <c r="BY56" i="142"/>
  <c r="BY17" i="142"/>
  <c r="BY49" i="142"/>
  <c r="BY34" i="142"/>
  <c r="BY51" i="142"/>
  <c r="BY61" i="142"/>
  <c r="BY52" i="142"/>
  <c r="CI11" i="142"/>
  <c r="CI28" i="142"/>
  <c r="CI14" i="142"/>
  <c r="CI24" i="142"/>
  <c r="CI23" i="142"/>
  <c r="CI33" i="142"/>
  <c r="CI37" i="142"/>
  <c r="CI56" i="142"/>
  <c r="CI17" i="142"/>
  <c r="CI49" i="142"/>
  <c r="CI34" i="142"/>
  <c r="CI51" i="142"/>
  <c r="CI61" i="142"/>
  <c r="CI52" i="142"/>
  <c r="CN15" i="142"/>
  <c r="CN10" i="142"/>
  <c r="CN19" i="142"/>
  <c r="CN12" i="142"/>
  <c r="CN50" i="142"/>
  <c r="CN35" i="142"/>
  <c r="CN38" i="142"/>
  <c r="CN57" i="142"/>
  <c r="CN29" i="142"/>
  <c r="CN36" i="142"/>
  <c r="CN27" i="142"/>
  <c r="CN42" i="142"/>
  <c r="CN62" i="142"/>
  <c r="CN63" i="142"/>
  <c r="BO25" i="142"/>
  <c r="BO55" i="142"/>
  <c r="BO59" i="142"/>
  <c r="BO44" i="142"/>
  <c r="BO40" i="142"/>
  <c r="BO39" i="142"/>
  <c r="BO60" i="142"/>
  <c r="BO45" i="142"/>
  <c r="BE41" i="142"/>
  <c r="BE9" i="142"/>
  <c r="BE20" i="142"/>
  <c r="BE30" i="142"/>
  <c r="BE25" i="142"/>
  <c r="BE21" i="142"/>
  <c r="BE55" i="142"/>
  <c r="BE59" i="142"/>
  <c r="BE40" i="142"/>
  <c r="BE39" i="142"/>
  <c r="BE60" i="142"/>
  <c r="BE45" i="142"/>
  <c r="BO11" i="142"/>
  <c r="BO28" i="142"/>
  <c r="BO14" i="142"/>
  <c r="BO24" i="142"/>
  <c r="BO23" i="142"/>
  <c r="BO33" i="142"/>
  <c r="BO37" i="142"/>
  <c r="BT41" i="142"/>
  <c r="BT9" i="142"/>
  <c r="BT20" i="142"/>
  <c r="BT46" i="142"/>
  <c r="BT30" i="142"/>
  <c r="BT25" i="142"/>
  <c r="BT21" i="142"/>
  <c r="BT55" i="142"/>
  <c r="BT59" i="142"/>
  <c r="BT44" i="142"/>
  <c r="BT40" i="142"/>
  <c r="BT39" i="142"/>
  <c r="BT60" i="142"/>
  <c r="BT45" i="142"/>
  <c r="BY15" i="142"/>
  <c r="BY19" i="142"/>
  <c r="BY12" i="142"/>
  <c r="BY50" i="142"/>
  <c r="BY38" i="142"/>
  <c r="BY57" i="142"/>
  <c r="BY29" i="142"/>
  <c r="BY27" i="142"/>
  <c r="BY42" i="142"/>
  <c r="BY62" i="142"/>
  <c r="CD15" i="142"/>
  <c r="CD10" i="142"/>
  <c r="CD19" i="142"/>
  <c r="CD12" i="142"/>
  <c r="CD50" i="142"/>
  <c r="CD35" i="142"/>
  <c r="CD38" i="142"/>
  <c r="CD57" i="142"/>
  <c r="CD29" i="142"/>
  <c r="CD36" i="142"/>
  <c r="CD27" i="142"/>
  <c r="CD42" i="142"/>
  <c r="CD62" i="142"/>
  <c r="CD63" i="142"/>
  <c r="CI15" i="142"/>
  <c r="CI10" i="142"/>
  <c r="CI19" i="142"/>
  <c r="CI12" i="142"/>
  <c r="CI50" i="142"/>
  <c r="CI35" i="142"/>
  <c r="CI38" i="142"/>
  <c r="CI57" i="142"/>
  <c r="CI29" i="142"/>
  <c r="CI36" i="142"/>
  <c r="CI27" i="142"/>
  <c r="CI42" i="142"/>
  <c r="CI62" i="142"/>
  <c r="CI63" i="142"/>
  <c r="BO56" i="142"/>
  <c r="BO17" i="142"/>
  <c r="BO49" i="142"/>
  <c r="BO34" i="142"/>
  <c r="BO51" i="142"/>
  <c r="BO61" i="142"/>
  <c r="BO52" i="142"/>
  <c r="CD11" i="142"/>
  <c r="CD28" i="142"/>
  <c r="CD14" i="142"/>
  <c r="CD24" i="142"/>
  <c r="CD23" i="142"/>
  <c r="CD33" i="142"/>
  <c r="CD37" i="142"/>
  <c r="CD56" i="142"/>
  <c r="CD17" i="142"/>
  <c r="CD49" i="142"/>
  <c r="CD34" i="142"/>
  <c r="CD51" i="142"/>
  <c r="CD61" i="142"/>
  <c r="CD52" i="142"/>
  <c r="BY41" i="142"/>
  <c r="BY9" i="142"/>
  <c r="BY20" i="142"/>
  <c r="BY46" i="142"/>
  <c r="BY30" i="142"/>
  <c r="BY25" i="142"/>
  <c r="BY21" i="142"/>
  <c r="BY55" i="142"/>
  <c r="BY59" i="142"/>
  <c r="BY44" i="142"/>
  <c r="BY40" i="142"/>
  <c r="BY39" i="142"/>
  <c r="BY60" i="142"/>
  <c r="BY45" i="142"/>
  <c r="CN16" i="142"/>
  <c r="CN13" i="142"/>
  <c r="CN18" i="142"/>
  <c r="CN48" i="142"/>
  <c r="CN26" i="142"/>
  <c r="CN47" i="142"/>
  <c r="CN53" i="142"/>
  <c r="CN58" i="142"/>
  <c r="CN22" i="142"/>
  <c r="CN31" i="142"/>
  <c r="CN32" i="142"/>
  <c r="CN54" i="142"/>
  <c r="CN43" i="142"/>
  <c r="BE32" i="142"/>
  <c r="BE63" i="142"/>
  <c r="BE44" i="142"/>
  <c r="BE50" i="142"/>
  <c r="BE46" i="142"/>
  <c r="BD2" i="161"/>
  <c r="BE2" i="161" s="1"/>
  <c r="BO2" i="161"/>
  <c r="BT2" i="161"/>
  <c r="BY2" i="161"/>
  <c r="CD2" i="161"/>
  <c r="CI2" i="161"/>
  <c r="CN2" i="161"/>
  <c r="BD2" i="162"/>
  <c r="BE2" i="162" s="1"/>
  <c r="BT2" i="162"/>
  <c r="BY2" i="162"/>
  <c r="CD2" i="162"/>
  <c r="CI2" i="162"/>
  <c r="CN2" i="162"/>
  <c r="BO2" i="162"/>
  <c r="AU7" i="159"/>
  <c r="AM7" i="159"/>
  <c r="AE7" i="159"/>
  <c r="W7" i="159"/>
  <c r="O7" i="159"/>
  <c r="G7" i="159"/>
  <c r="AU6" i="159"/>
  <c r="AM6" i="159"/>
  <c r="AE6" i="159"/>
  <c r="W6" i="159"/>
  <c r="O6" i="159"/>
  <c r="G6" i="159"/>
  <c r="O5" i="159"/>
  <c r="O4" i="159"/>
  <c r="BF2" i="159" s="1"/>
  <c r="BG3" i="159"/>
  <c r="C3" i="159"/>
  <c r="CM2" i="159"/>
  <c r="CL2" i="159"/>
  <c r="CK2" i="159"/>
  <c r="CJ2" i="159"/>
  <c r="CN2" i="159" s="1"/>
  <c r="CH2" i="159"/>
  <c r="CG2" i="159"/>
  <c r="CF2" i="159"/>
  <c r="CE2" i="159"/>
  <c r="CI2" i="159" s="1"/>
  <c r="CC2" i="159"/>
  <c r="CB2" i="159"/>
  <c r="CA2" i="159"/>
  <c r="BZ2" i="159"/>
  <c r="CD2" i="159" s="1"/>
  <c r="BX2" i="159"/>
  <c r="BW2" i="159"/>
  <c r="BV2" i="159"/>
  <c r="BU2" i="159"/>
  <c r="BY2" i="159" s="1"/>
  <c r="BS2" i="159"/>
  <c r="BR2" i="159"/>
  <c r="BQ2" i="159"/>
  <c r="BP2" i="159"/>
  <c r="BT2" i="159" s="1"/>
  <c r="BN2" i="159"/>
  <c r="BM2" i="159"/>
  <c r="BL2" i="159"/>
  <c r="BK2" i="159"/>
  <c r="BO2" i="159" s="1"/>
  <c r="BC2" i="159"/>
  <c r="AU7" i="155"/>
  <c r="AM7" i="155"/>
  <c r="AE7" i="155"/>
  <c r="W7" i="155"/>
  <c r="O7" i="155"/>
  <c r="G7" i="155"/>
  <c r="AU6" i="155"/>
  <c r="AM6" i="155"/>
  <c r="AE6" i="155"/>
  <c r="W6" i="155"/>
  <c r="O6" i="155"/>
  <c r="G6" i="155"/>
  <c r="O5" i="155"/>
  <c r="O4" i="155"/>
  <c r="BF2" i="155" s="1"/>
  <c r="BG3" i="155"/>
  <c r="C3" i="155"/>
  <c r="CM2" i="155"/>
  <c r="CL2" i="155"/>
  <c r="CK2" i="155"/>
  <c r="CJ2" i="155"/>
  <c r="CH2" i="155"/>
  <c r="CG2" i="155"/>
  <c r="CF2" i="155"/>
  <c r="CE2" i="155"/>
  <c r="CC2" i="155"/>
  <c r="CB2" i="155"/>
  <c r="CA2" i="155"/>
  <c r="BZ2" i="155"/>
  <c r="BX2" i="155"/>
  <c r="BW2" i="155"/>
  <c r="BV2" i="155"/>
  <c r="BU2" i="155"/>
  <c r="BS2" i="155"/>
  <c r="BR2" i="155"/>
  <c r="BQ2" i="155"/>
  <c r="BP2" i="155"/>
  <c r="BN2" i="155"/>
  <c r="BM2" i="155"/>
  <c r="BL2" i="155"/>
  <c r="BK2" i="155"/>
  <c r="BC2" i="155"/>
  <c r="AU7" i="142"/>
  <c r="AM7" i="142"/>
  <c r="AU7" i="137"/>
  <c r="AM7" i="137"/>
  <c r="AU6" i="137"/>
  <c r="AM6" i="137"/>
  <c r="AU6" i="142"/>
  <c r="AM6" i="142"/>
  <c r="AE6" i="142"/>
  <c r="BC2" i="137"/>
  <c r="CM2" i="137"/>
  <c r="CL2" i="137"/>
  <c r="CK2" i="137"/>
  <c r="CJ2" i="137"/>
  <c r="CH2" i="137"/>
  <c r="CG2" i="137"/>
  <c r="CF2" i="137"/>
  <c r="CE2" i="137"/>
  <c r="BC2" i="142"/>
  <c r="CM2" i="142"/>
  <c r="CL2" i="142"/>
  <c r="CK2" i="142"/>
  <c r="CJ2" i="142"/>
  <c r="CH2" i="142"/>
  <c r="CG2" i="142"/>
  <c r="CF2" i="142"/>
  <c r="CE2" i="142"/>
  <c r="O4" i="137"/>
  <c r="BF2" i="137" s="1"/>
  <c r="AE7" i="142"/>
  <c r="W7" i="142"/>
  <c r="O7" i="142"/>
  <c r="G7" i="142"/>
  <c r="W6" i="142"/>
  <c r="O6" i="142"/>
  <c r="G6" i="142"/>
  <c r="O5" i="142"/>
  <c r="O4" i="142"/>
  <c r="BG3" i="142"/>
  <c r="C3" i="142"/>
  <c r="CC2" i="142"/>
  <c r="CB2" i="142"/>
  <c r="CA2" i="142"/>
  <c r="BZ2" i="142"/>
  <c r="BX2" i="142"/>
  <c r="BW2" i="142"/>
  <c r="BV2" i="142"/>
  <c r="BU2" i="142"/>
  <c r="BS2" i="142"/>
  <c r="BR2" i="142"/>
  <c r="BQ2" i="142"/>
  <c r="BP2" i="142"/>
  <c r="BN2" i="142"/>
  <c r="BM2" i="142"/>
  <c r="BL2" i="142"/>
  <c r="BK2" i="142"/>
  <c r="AE7" i="137"/>
  <c r="W7" i="137"/>
  <c r="O7" i="137"/>
  <c r="G7" i="137"/>
  <c r="AE6" i="137"/>
  <c r="W6" i="137"/>
  <c r="O6" i="137"/>
  <c r="G6" i="137"/>
  <c r="O5" i="137"/>
  <c r="BG3" i="137"/>
  <c r="C3" i="137"/>
  <c r="CC2" i="137"/>
  <c r="CB2" i="137"/>
  <c r="CA2" i="137"/>
  <c r="BZ2" i="137"/>
  <c r="BX2" i="137"/>
  <c r="BW2" i="137"/>
  <c r="BV2" i="137"/>
  <c r="BU2" i="137"/>
  <c r="BS2" i="137"/>
  <c r="BR2" i="137"/>
  <c r="BQ2" i="137"/>
  <c r="BP2" i="137"/>
  <c r="BN2" i="137"/>
  <c r="BM2" i="137"/>
  <c r="BL2" i="137"/>
  <c r="BK2" i="137"/>
  <c r="D2" i="103"/>
  <c r="J2" i="103"/>
  <c r="C3" i="103"/>
  <c r="BY2" i="137" l="1"/>
  <c r="BO2" i="137"/>
  <c r="CN2" i="137"/>
  <c r="BT2" i="137"/>
  <c r="BT2" i="155"/>
  <c r="BY2" i="155"/>
  <c r="CN2" i="155"/>
  <c r="CD2" i="137"/>
  <c r="BD2" i="142"/>
  <c r="BE2" i="142" s="1"/>
  <c r="CN2" i="142"/>
  <c r="BF2" i="142"/>
  <c r="CI2" i="142"/>
  <c r="BO2" i="142"/>
  <c r="CI2" i="137"/>
  <c r="BO2" i="155"/>
  <c r="BT2" i="142"/>
  <c r="BY2" i="142"/>
  <c r="CD2" i="142"/>
  <c r="CD2" i="155"/>
  <c r="CI2" i="155"/>
  <c r="BD2" i="137"/>
  <c r="BE2" i="137" s="1"/>
  <c r="BD2" i="155"/>
  <c r="BE2" i="155" s="1"/>
  <c r="BD2" i="159"/>
  <c r="BE2" i="159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arneveld_1e sel_paspr_1e parc_L" type="6" refreshedVersion="4" background="1">
    <textPr prompt="0" sourceFile="C:\Users\J. Ruiter\Documents\Mijn Concours 3.5 bestanden\DOCUMENTEN\Barneveld_1e sel_paspr_1e parc_L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Barneveld_1e sel_paspr_2e parc_L" type="6" refreshedVersion="4" background="1">
    <textPr prompt="0" sourceFile="C:\Users\J. Ruiter\Documents\Mijn Concours 3.5 bestanden\DOCUMENTEN\Barneveld_1e sel_paspr_2e parc_L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L1" type="6" refreshedVersion="4" background="1">
    <textPr prompt="0" sourceFile="D:\Temp\ZWV\L1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L11" type="6" refreshedVersion="4" background="1">
    <textPr prompt="0" sourceFile="D:\Temp\ZWV\L1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L12" type="6" refreshedVersion="4" background="1">
    <textPr prompt="0" sourceFile="D:\Temp\ZWV\L1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L2" type="6" refreshedVersion="4" background="1">
    <textPr prompt="0" sourceFile="D:\Temp\ZWV\L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xr16:uid="{00000000-0015-0000-FFFF-FFFF06000000}" name="L21" type="6" refreshedVersion="4" background="1">
    <textPr prompt="0" sourceFile="D:\Temp\ZWV\L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xr16:uid="{00000000-0015-0000-FFFF-FFFF07000000}" name="L22" type="6" refreshedVersion="4" background="1">
    <textPr prompt="0" sourceFile="D:\Temp\ZWV\L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xr16:uid="{00000000-0015-0000-FFFF-FFFF08000000}" name="Onwaar" type="6" refreshedVersion="0" background="1">
    <textPr prompt="0" sourceFile="Onwaar" decimal="," thousands=".">
      <textFields>
        <textField/>
      </textFields>
    </textPr>
  </connection>
  <connection id="10" xr16:uid="{00000000-0015-0000-FFFF-FFFF09000000}" name="Spr_Pa_2014_10_11_12" type="6" refreshedVersion="4" background="1" saveData="1">
    <textPr prompt="0" sourceFile="Z:\D-schijf\Temp\Spr_Pa_2014_10_11_1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xr16:uid="{00000000-0015-0000-FFFF-FFFF0A000000}" name="Spr_Pa_2014_10_11_121" type="6" refreshedVersion="4" background="1">
    <textPr prompt="0" sourceFile="Z:\D-schijf\Temp\Spr_Pa_2014_10_11_1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xr16:uid="{00000000-0015-0000-FFFF-FFFF0B000000}" name="Spr_Pa_2014_10_11_122" type="6" refreshedVersion="4" background="1">
    <textPr prompt="0" sourceFile="Z:\D-schijf\Temp\Spr_Pa_2014_10_11_1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xr16:uid="{00000000-0015-0000-FFFF-FFFF0C000000}" name="Spr_Pa_2014_12_20" type="6" refreshedVersion="4" background="1">
    <textPr prompt="0" sourceFile="Z:\D-schijf\Temp\Spr_Pa_2014_12_20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xr16:uid="{00000000-0015-0000-FFFF-FFFF0D000000}" name="Spr_Pa_2014_12_201" type="6" refreshedVersion="4" background="1">
    <textPr prompt="0" sourceFile="Z:\D-schijf\Temp\Spr_Pa_2014_12_20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xr16:uid="{00000000-0015-0000-FFFF-FFFF0E000000}" name="Spr_Pa_2015_01_17_18 Bergharen" type="6" refreshedVersion="4" background="1">
    <textPr prompt="0" sourceFile="Z:\D-schijf\Temp\Spr_Pa_2015_01_17_18 Bergharen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xr16:uid="{00000000-0015-0000-FFFF-FFFF0F000000}" name="Spr_Pa_2015_01_17_18 Bergharen1" type="6" refreshedVersion="4" background="1">
    <textPr prompt="0" sourceFile="Z:\D-schijf\Temp\Spr_Pa_2015_01_17_18 Bergharen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<sst xmlns="http://schemas.openxmlformats.org/spreadsheetml/2006/main" count="1948" uniqueCount="549">
  <si>
    <t>Ruiter/amazone</t>
  </si>
  <si>
    <t>Paard/pony</t>
  </si>
  <si>
    <t>cat.</t>
  </si>
  <si>
    <t>vereniging</t>
  </si>
  <si>
    <t>pl.</t>
  </si>
  <si>
    <t>opmerking</t>
  </si>
  <si>
    <t>Comb.nr.</t>
  </si>
  <si>
    <t>Selectie uitslagen</t>
  </si>
  <si>
    <t>Kring:</t>
  </si>
  <si>
    <t>Klasse:</t>
  </si>
  <si>
    <t>Cat.:</t>
  </si>
  <si>
    <t>Plaatsingspunten niet gestart:</t>
  </si>
  <si>
    <t>Aantal reserves:</t>
  </si>
  <si>
    <t>Lokatie:</t>
  </si>
  <si>
    <t>Datum:</t>
  </si>
  <si>
    <t>pl.p.</t>
  </si>
  <si>
    <t>Afv.</t>
  </si>
  <si>
    <t>Res.</t>
  </si>
  <si>
    <t>Pl.</t>
  </si>
  <si>
    <t>Afvaardiging aan de Regio Kampioenschappen</t>
  </si>
  <si>
    <t>Volgnr.</t>
  </si>
  <si>
    <t>Klasse</t>
  </si>
  <si>
    <t>pl.pnt</t>
  </si>
  <si>
    <t>Cat.</t>
  </si>
  <si>
    <t>Vereniging</t>
  </si>
  <si>
    <t>Opmerking</t>
  </si>
  <si>
    <t>Aantal wedstrijden:</t>
  </si>
  <si>
    <t>Aantal afvaardiging Regio:</t>
  </si>
  <si>
    <t>Regio Kampioenen</t>
  </si>
  <si>
    <t>Totaal beste</t>
  </si>
  <si>
    <t>Totaal pl.pnt.</t>
  </si>
  <si>
    <t>Aantal per klasse:</t>
  </si>
  <si>
    <t>Springen</t>
  </si>
  <si>
    <t>Aantal afval resultaten:</t>
  </si>
  <si>
    <t>Tot.</t>
  </si>
  <si>
    <t>afval</t>
  </si>
  <si>
    <t>Beste</t>
  </si>
  <si>
    <t>Waarde</t>
  </si>
  <si>
    <t>Gegevens:</t>
  </si>
  <si>
    <t>Naam van de Kring:</t>
  </si>
  <si>
    <t>Interval plaatsingspunten:</t>
  </si>
  <si>
    <t>1=(1,2,3,etc) / 2=(1,3,5,etc)</t>
  </si>
  <si>
    <t>Aantal selectie wedstrijden:</t>
  </si>
  <si>
    <t>(De laagste waarde heeft voorrang, niet ingevulde gegevens doen niet mee voor de volgorde van het resultaat)</t>
  </si>
  <si>
    <t>Totaal beste plaatsingspunten:</t>
  </si>
  <si>
    <t>(dit is een vaste waarde en heeft de hoogste voorrang)</t>
  </si>
  <si>
    <t>Plaatsingspunten 4e wedstrijd:</t>
  </si>
  <si>
    <t>Plaatsingspunten 3e wedstrijd:</t>
  </si>
  <si>
    <t>Plaatsingspunten 2e wedstrijd:</t>
  </si>
  <si>
    <t>Plaatsingspunten 1e wedstrijd:</t>
  </si>
  <si>
    <t>Totaal alle plaatsingspunten:</t>
  </si>
  <si>
    <t>Omschrijving</t>
  </si>
  <si>
    <t>Lokatie</t>
  </si>
  <si>
    <t>Datum</t>
  </si>
  <si>
    <t>1e wedstrijd</t>
  </si>
  <si>
    <t>2e wedstrijd</t>
  </si>
  <si>
    <t>3e wedstrijd</t>
  </si>
  <si>
    <t>4e wedstrijd</t>
  </si>
  <si>
    <t>Selectie wedstrijd</t>
  </si>
  <si>
    <t>Wedstrijd nummer:</t>
  </si>
  <si>
    <t>klasse</t>
  </si>
  <si>
    <t>Ftn</t>
  </si>
  <si>
    <t>Bar.</t>
  </si>
  <si>
    <t>Stijl tijd</t>
  </si>
  <si>
    <t>Plaatsingspunten niet gefinisht</t>
  </si>
  <si>
    <t>Blanko is volgens plaatsing</t>
  </si>
  <si>
    <t>Volgorde ex-aequo regeling:</t>
  </si>
  <si>
    <t>Afvaardiging Regiokampioenschappen</t>
  </si>
  <si>
    <t>Afv. Regio</t>
  </si>
  <si>
    <t>Aanmelden; Afmelden, Blanko is iedereen</t>
  </si>
  <si>
    <t>kl.</t>
  </si>
  <si>
    <t>Sortering fouten</t>
  </si>
  <si>
    <t>LEES ONDERSTAANDE INFO EERST!!</t>
  </si>
  <si>
    <t>ftn1</t>
  </si>
  <si>
    <t>styl1</t>
  </si>
  <si>
    <t>wvr1</t>
  </si>
  <si>
    <t>ftn2</t>
  </si>
  <si>
    <t>styl2</t>
  </si>
  <si>
    <t>wvr2</t>
  </si>
  <si>
    <t>styl1  1e</t>
  </si>
  <si>
    <t>styl2  1e bar.</t>
  </si>
  <si>
    <t>styl1  2e</t>
  </si>
  <si>
    <t>styl1  3e</t>
  </si>
  <si>
    <t>styl2  3e bar.</t>
  </si>
  <si>
    <t>styl1  4e</t>
  </si>
  <si>
    <t>styl2  4e bar.</t>
  </si>
  <si>
    <t>ftn1  1e</t>
  </si>
  <si>
    <t>ftn2  1e</t>
  </si>
  <si>
    <t>ftn1  2e</t>
  </si>
  <si>
    <t>ftn2  2e</t>
  </si>
  <si>
    <t>ftn1  3e</t>
  </si>
  <si>
    <t>ftn2  3e</t>
  </si>
  <si>
    <t>ftn1  4e</t>
  </si>
  <si>
    <t>ftn2  4e</t>
  </si>
  <si>
    <t xml:space="preserve"> 4e tot ftn</t>
  </si>
  <si>
    <t>3e tot ftn</t>
  </si>
  <si>
    <t>2e tot ftn</t>
  </si>
  <si>
    <t>1e tot ftn</t>
  </si>
  <si>
    <t>tijd1</t>
  </si>
  <si>
    <t>tijd2</t>
  </si>
  <si>
    <t>1: fouten barrage</t>
  </si>
  <si>
    <t>styl2  2e bar.</t>
  </si>
  <si>
    <t>5e wedstrijd</t>
  </si>
  <si>
    <t>6e wedstrijd</t>
  </si>
  <si>
    <t>Plaatsingspunten 6e wedstrijd:</t>
  </si>
  <si>
    <t>Plaatsingspunten 5e wedstrijd:</t>
  </si>
  <si>
    <t>ftn1  5e</t>
  </si>
  <si>
    <t>styl1  5e</t>
  </si>
  <si>
    <t>ftn2  5e</t>
  </si>
  <si>
    <t>styl2  5e bar.</t>
  </si>
  <si>
    <t xml:space="preserve"> 5e tot ftn</t>
  </si>
  <si>
    <t>ftn1  6e</t>
  </si>
  <si>
    <t>styl1  6e</t>
  </si>
  <si>
    <t>ftn2  6e</t>
  </si>
  <si>
    <t>styl2  6e bar.</t>
  </si>
  <si>
    <t xml:space="preserve"> 6e tot ftn</t>
  </si>
  <si>
    <t>5e tot ftn</t>
  </si>
  <si>
    <t xml:space="preserve"> </t>
  </si>
  <si>
    <t>Klasse BB verbergen</t>
  </si>
  <si>
    <t>zie dressuur</t>
  </si>
  <si>
    <t>Zie dressuur</t>
  </si>
  <si>
    <t>Nee</t>
  </si>
  <si>
    <t>Discipline:</t>
  </si>
  <si>
    <t>Ruiter / amazone</t>
  </si>
  <si>
    <t>Maximaal aantal strafpunten</t>
  </si>
  <si>
    <t>1.00</t>
  </si>
  <si>
    <t>1.10</t>
  </si>
  <si>
    <t>1.20</t>
  </si>
  <si>
    <t>1.30</t>
  </si>
  <si>
    <t>1.35</t>
  </si>
  <si>
    <t>1.40</t>
  </si>
  <si>
    <t>1.30 - 1.40</t>
  </si>
  <si>
    <t>Klasse 130-140 samenvoegen</t>
  </si>
  <si>
    <t>Reserveruiters die niet ingezet worden, krijgen hun inschrijfgeld</t>
  </si>
  <si>
    <t>automatisch weer retour geboekt!</t>
  </si>
  <si>
    <t>Nirvana</t>
  </si>
  <si>
    <t xml:space="preserve">1.00 </t>
  </si>
  <si>
    <t xml:space="preserve">1.10 </t>
  </si>
  <si>
    <t>Klasse: 1.00</t>
  </si>
  <si>
    <t>1e Res.</t>
  </si>
  <si>
    <t>2e Res.</t>
  </si>
  <si>
    <t>Klasse: 1.10</t>
  </si>
  <si>
    <t>Klasse: 1.20</t>
  </si>
  <si>
    <t>Zowel de afgevaardigden als de reserves dienen zich in te schrijven via mijnknhs.nl - plaats Lathum, voor sluitingsdata!!.</t>
  </si>
  <si>
    <t>Kring NVF</t>
  </si>
  <si>
    <t>Hierden</t>
  </si>
  <si>
    <t>18 nov 2023</t>
  </si>
  <si>
    <t>Nunspeet</t>
  </si>
  <si>
    <t>09 dec 2023</t>
  </si>
  <si>
    <t>Wezep</t>
  </si>
  <si>
    <t>13 jan 2024</t>
  </si>
  <si>
    <t>900939WA</t>
  </si>
  <si>
    <t>Wilana</t>
  </si>
  <si>
    <t>Marleruiters, RV.</t>
  </si>
  <si>
    <t>834118GR</t>
  </si>
  <si>
    <t>Germalia j.w.b.</t>
  </si>
  <si>
    <t>Heuvelruiters, RV.</t>
  </si>
  <si>
    <t>965617NP</t>
  </si>
  <si>
    <t>Nero</t>
  </si>
  <si>
    <t>988154OH</t>
  </si>
  <si>
    <t>Ovina Van De Duinbosschen</t>
  </si>
  <si>
    <t>Flevoruiters, RV.</t>
  </si>
  <si>
    <t>937468MV</t>
  </si>
  <si>
    <t>Mr Elois</t>
  </si>
  <si>
    <t>Nunspeetse Ruiterclub, RV.</t>
  </si>
  <si>
    <t>980808NH</t>
  </si>
  <si>
    <t>Nivalaya</t>
  </si>
  <si>
    <t>955829TH</t>
  </si>
  <si>
    <t>Tiffy HH</t>
  </si>
  <si>
    <t>980783OG</t>
  </si>
  <si>
    <t>Onana</t>
  </si>
  <si>
    <t>935037MH</t>
  </si>
  <si>
    <t>Mona Liza</t>
  </si>
  <si>
    <t>989760OF</t>
  </si>
  <si>
    <t>Odin</t>
  </si>
  <si>
    <t>589333CT</t>
  </si>
  <si>
    <t>Cilithya W</t>
  </si>
  <si>
    <t>Randmeerruiters, RV. De</t>
  </si>
  <si>
    <t>901090FS</t>
  </si>
  <si>
    <t>Flashdance</t>
  </si>
  <si>
    <t>979422FD</t>
  </si>
  <si>
    <t>F - LOLA VHS Z</t>
  </si>
  <si>
    <t>986450CB</t>
  </si>
  <si>
    <t>Captain Z</t>
  </si>
  <si>
    <t>989741OF</t>
  </si>
  <si>
    <t>Olijfje Trojka S</t>
  </si>
  <si>
    <t>985082NH</t>
  </si>
  <si>
    <t>Novateur Vinckenburgh</t>
  </si>
  <si>
    <t>987840NH</t>
  </si>
  <si>
    <t>Nelita W</t>
  </si>
  <si>
    <t>939004MB</t>
  </si>
  <si>
    <t>Million dollar babe</t>
  </si>
  <si>
    <t>961034NF</t>
  </si>
  <si>
    <t>NULA</t>
  </si>
  <si>
    <t>945785NZ</t>
  </si>
  <si>
    <t>No Mercy  WV</t>
  </si>
  <si>
    <t>Noord Veluwe, RV. PSV</t>
  </si>
  <si>
    <t>992087KF</t>
  </si>
  <si>
    <t>Kambola</t>
  </si>
  <si>
    <t>927551VO</t>
  </si>
  <si>
    <t>VTO's Carlito Z</t>
  </si>
  <si>
    <t>984191OH</t>
  </si>
  <si>
    <t>OliOla</t>
  </si>
  <si>
    <t>964097EB</t>
  </si>
  <si>
    <t>Exper</t>
  </si>
  <si>
    <t>958837JH</t>
  </si>
  <si>
    <t>Jill-Bell Z</t>
  </si>
  <si>
    <t>994634SK</t>
  </si>
  <si>
    <t>Souplesse-K van Kattenheye</t>
  </si>
  <si>
    <t>984074PB</t>
  </si>
  <si>
    <t>Uno Momento</t>
  </si>
  <si>
    <t>920205BB</t>
  </si>
  <si>
    <t>Briomf</t>
  </si>
  <si>
    <t>968963NH</t>
  </si>
  <si>
    <t>Nicolette</t>
  </si>
  <si>
    <t>988758LR</t>
  </si>
  <si>
    <t>Liszt D</t>
  </si>
  <si>
    <t>984565CB</t>
  </si>
  <si>
    <t>Corneille Z</t>
  </si>
  <si>
    <t>948732NS</t>
  </si>
  <si>
    <t>Navarro W</t>
  </si>
  <si>
    <t>991192BF</t>
  </si>
  <si>
    <t>Bart</t>
  </si>
  <si>
    <t>962734NR</t>
  </si>
  <si>
    <t>Naraschino</t>
  </si>
  <si>
    <t>Oost-Veluwse R.J.V., RV.</t>
  </si>
  <si>
    <t>907861KV</t>
  </si>
  <si>
    <t>Ketchican Srr</t>
  </si>
  <si>
    <t>966659ZK</t>
  </si>
  <si>
    <t>Zem</t>
  </si>
  <si>
    <t>794227ZP</t>
  </si>
  <si>
    <t>Ziezo CL</t>
  </si>
  <si>
    <t>961585NB</t>
  </si>
  <si>
    <t>NIËSTA S</t>
  </si>
  <si>
    <t>947839PP</t>
  </si>
  <si>
    <t>Percival</t>
  </si>
  <si>
    <t>967698MS</t>
  </si>
  <si>
    <t>Mambo</t>
  </si>
  <si>
    <t>Lelyruiters, RV.</t>
  </si>
  <si>
    <t>951555NT</t>
  </si>
  <si>
    <t>Nino Fan 'E Five</t>
  </si>
  <si>
    <t>990434MK</t>
  </si>
  <si>
    <t>Milou-Utopia</t>
  </si>
  <si>
    <t>Uit11</t>
  </si>
  <si>
    <t>952716NZ</t>
  </si>
  <si>
    <t>Nikita Vdz</t>
  </si>
  <si>
    <t>965922MB</t>
  </si>
  <si>
    <t>Maylotte Ddh</t>
  </si>
  <si>
    <t>966942JK</t>
  </si>
  <si>
    <t>Jewel 24</t>
  </si>
  <si>
    <t>Bosruiters, RV. De</t>
  </si>
  <si>
    <t>911057LS</t>
  </si>
  <si>
    <t>Lucy On Tour</t>
  </si>
  <si>
    <t>960949MS</t>
  </si>
  <si>
    <t>Magic Blue W</t>
  </si>
  <si>
    <t>925939QH</t>
  </si>
  <si>
    <t>Quick Mail van de Tol</t>
  </si>
  <si>
    <t>976660OB</t>
  </si>
  <si>
    <t>Okki DDH</t>
  </si>
  <si>
    <t>910490JF</t>
  </si>
  <si>
    <t>Jane-Strona</t>
  </si>
  <si>
    <t>929727MK</t>
  </si>
  <si>
    <t>Muduela</t>
  </si>
  <si>
    <t>963559NK</t>
  </si>
  <si>
    <t>Norachato Srr</t>
  </si>
  <si>
    <t>893434CH</t>
  </si>
  <si>
    <t>Camara Z</t>
  </si>
  <si>
    <t>809152CH</t>
  </si>
  <si>
    <t>Conner</t>
  </si>
  <si>
    <t>993191SH</t>
  </si>
  <si>
    <t>Specialist</t>
  </si>
  <si>
    <t>966027KN</t>
  </si>
  <si>
    <t>Kyran</t>
  </si>
  <si>
    <t>955891MK</t>
  </si>
  <si>
    <t>Mayday</t>
  </si>
  <si>
    <t>910280JB</t>
  </si>
  <si>
    <t>Julony</t>
  </si>
  <si>
    <t>973627KL</t>
  </si>
  <si>
    <t>Kiss Me Sinaa Gph</t>
  </si>
  <si>
    <t>994628CP</t>
  </si>
  <si>
    <t>Cormeta van de Eijkhof Z</t>
  </si>
  <si>
    <t>994633NP</t>
  </si>
  <si>
    <t>Napoleon Bonaparte</t>
  </si>
  <si>
    <t>960734NT</t>
  </si>
  <si>
    <t>Nilienthya</t>
  </si>
  <si>
    <t>991330NB</t>
  </si>
  <si>
    <t>Joint Venture</t>
  </si>
  <si>
    <t>958221US</t>
  </si>
  <si>
    <t>Unbelievable</t>
  </si>
  <si>
    <t>919348LL</t>
  </si>
  <si>
    <t>Lio</t>
  </si>
  <si>
    <t>873523JF</t>
  </si>
  <si>
    <t>Jiletto</t>
  </si>
  <si>
    <t>815572HF</t>
  </si>
  <si>
    <t>Hyacinth-scais</t>
  </si>
  <si>
    <t>984939NB</t>
  </si>
  <si>
    <t>No Matter What</t>
  </si>
  <si>
    <t>919605MR</t>
  </si>
  <si>
    <t>Mendolin</t>
  </si>
  <si>
    <t>961458NF</t>
  </si>
  <si>
    <t>Nadal</t>
  </si>
  <si>
    <t>994632AP</t>
  </si>
  <si>
    <t>azlan du seigneur</t>
  </si>
  <si>
    <t>974927DB</t>
  </si>
  <si>
    <t>Douglatina</t>
  </si>
  <si>
    <t>937063JK</t>
  </si>
  <si>
    <t>Jakarta Z</t>
  </si>
  <si>
    <t>976663OB</t>
  </si>
  <si>
    <t>Only DDH</t>
  </si>
  <si>
    <t>895991SH</t>
  </si>
  <si>
    <t>Socrate de L'oustalet</t>
  </si>
  <si>
    <t>897995HH</t>
  </si>
  <si>
    <t>High Voltage</t>
  </si>
  <si>
    <t>855360HB</t>
  </si>
  <si>
    <t>Hover h</t>
  </si>
  <si>
    <t>Uit16</t>
  </si>
  <si>
    <t>957687FS</t>
  </si>
  <si>
    <t>Friso</t>
  </si>
  <si>
    <t>Maverick Stables (RV)</t>
  </si>
  <si>
    <t>Uit12</t>
  </si>
  <si>
    <t>979677NB</t>
  </si>
  <si>
    <t>Nicolette Maverick S</t>
  </si>
  <si>
    <t>Uit2</t>
  </si>
  <si>
    <t>979191NB</t>
  </si>
  <si>
    <t>NEWDANA MAVERICK S</t>
  </si>
  <si>
    <t>Vrijw</t>
  </si>
  <si>
    <t>971228MH</t>
  </si>
  <si>
    <t>Magalu Van De Suydersee</t>
  </si>
  <si>
    <t>961422CF</t>
  </si>
  <si>
    <t>Cherson D Z</t>
  </si>
  <si>
    <t>NG</t>
  </si>
  <si>
    <t>976734OK</t>
  </si>
  <si>
    <t>Orpheus</t>
  </si>
  <si>
    <t>979911NK</t>
  </si>
  <si>
    <t>Norman B.</t>
  </si>
  <si>
    <t>915932TN</t>
  </si>
  <si>
    <t>ACSI T-Bone EH Z</t>
  </si>
  <si>
    <t>949565LZ</t>
  </si>
  <si>
    <t>Lindseylina</t>
  </si>
  <si>
    <t>953590BT</t>
  </si>
  <si>
    <t>Bayamo</t>
  </si>
  <si>
    <t>984585CP</t>
  </si>
  <si>
    <t>Cidora Z</t>
  </si>
  <si>
    <t>941119DZ</t>
  </si>
  <si>
    <t>Dark Cooper</t>
  </si>
  <si>
    <t>944251CZ</t>
  </si>
  <si>
    <t>Cooper De Luxe</t>
  </si>
  <si>
    <t>980562NB</t>
  </si>
  <si>
    <t>NERO G.B.L.</t>
  </si>
  <si>
    <t>948265LM</t>
  </si>
  <si>
    <t>Livia</t>
  </si>
  <si>
    <t>Hulshorst, RV.</t>
  </si>
  <si>
    <t>952279PM</t>
  </si>
  <si>
    <t>Kensington's Inspiration</t>
  </si>
  <si>
    <t>994125KK</t>
  </si>
  <si>
    <t>Kintaro</t>
  </si>
  <si>
    <t>951608NK</t>
  </si>
  <si>
    <t>Native Jumper</t>
  </si>
  <si>
    <t>992651MK</t>
  </si>
  <si>
    <t>Mont Blanc Dn</t>
  </si>
  <si>
    <t>919344VM</t>
  </si>
  <si>
    <t>Vernie's Inspiration</t>
  </si>
  <si>
    <t>973846JP</t>
  </si>
  <si>
    <t>984587LP</t>
  </si>
  <si>
    <t>Lapiziz</t>
  </si>
  <si>
    <t>984584CP</t>
  </si>
  <si>
    <t>Cabby Blue</t>
  </si>
  <si>
    <t>923469LS</t>
  </si>
  <si>
    <t>Lord Of Cooper</t>
  </si>
  <si>
    <t>931416LP</t>
  </si>
  <si>
    <t>Lucca</t>
  </si>
  <si>
    <t>865566JT</t>
  </si>
  <si>
    <t>Jewel</t>
  </si>
  <si>
    <t>Desiree Agterhuis</t>
  </si>
  <si>
    <t>Andrea Van Rijssen</t>
  </si>
  <si>
    <t>Louisa Pongers</t>
  </si>
  <si>
    <t>Maud Hanse</t>
  </si>
  <si>
    <t>Cynthia Vos</t>
  </si>
  <si>
    <t>Marit Hoekstra</t>
  </si>
  <si>
    <t>Babette Hanse</t>
  </si>
  <si>
    <t>Elise Geschiere</t>
  </si>
  <si>
    <t>Marjon Van den Heijkant</t>
  </si>
  <si>
    <t>Kees Frederiks</t>
  </si>
  <si>
    <t>Danique Timmer</t>
  </si>
  <si>
    <t>Julie Schuurkamp</t>
  </si>
  <si>
    <t>Noreen van den Dragt</t>
  </si>
  <si>
    <t>Han Bonhof</t>
  </si>
  <si>
    <t>Wytse Hartog</t>
  </si>
  <si>
    <t>Anne van den Belt</t>
  </si>
  <si>
    <t>Kyara van der Ziel</t>
  </si>
  <si>
    <t>Femke Franken</t>
  </si>
  <si>
    <t>Sam van 't Oever</t>
  </si>
  <si>
    <t>Linde Boerma</t>
  </si>
  <si>
    <t>Alies Kruidhof</t>
  </si>
  <si>
    <t>Emma Bremer</t>
  </si>
  <si>
    <t>Emmy Pol - Hotsma</t>
  </si>
  <si>
    <t>Zara de Ree</t>
  </si>
  <si>
    <t>Susan Benedictus</t>
  </si>
  <si>
    <t>Marjolein Schaftenaar</t>
  </si>
  <si>
    <t>Sanne Van Ravenswoud</t>
  </si>
  <si>
    <t>Marije Van de Vijver</t>
  </si>
  <si>
    <t>Aimee Kostelijk</t>
  </si>
  <si>
    <t>Ji Na Polinder</t>
  </si>
  <si>
    <t>Janiek Boeve</t>
  </si>
  <si>
    <t>Louise van de Put</t>
  </si>
  <si>
    <t>Julia Sloots</t>
  </si>
  <si>
    <t>Laura Tiemens</t>
  </si>
  <si>
    <t>Yael Kooiker</t>
  </si>
  <si>
    <t>Kirsten van den Berg</t>
  </si>
  <si>
    <t>Kyra Klopman</t>
  </si>
  <si>
    <t>Brechtje Stoop</t>
  </si>
  <si>
    <t>Esmay Schaftenaar</t>
  </si>
  <si>
    <t>Carlien Vriend</t>
  </si>
  <si>
    <t>Lindsey Foppen</t>
  </si>
  <si>
    <t>Lisa Klopman</t>
  </si>
  <si>
    <t>Senna Hoekert</t>
  </si>
  <si>
    <t>Jasper Hanse</t>
  </si>
  <si>
    <t>Jantien Naber</t>
  </si>
  <si>
    <t>Karlijn Van den Burg</t>
  </si>
  <si>
    <t>Isabella Lettinga</t>
  </si>
  <si>
    <t>Max Van de Poll</t>
  </si>
  <si>
    <t>Laurie Touw</t>
  </si>
  <si>
    <t>Martin Van Bijsteren</t>
  </si>
  <si>
    <t>Suzan Schurer</t>
  </si>
  <si>
    <t>Merel Lans</t>
  </si>
  <si>
    <t>Paula Franken</t>
  </si>
  <si>
    <t>Niels Remijn</t>
  </si>
  <si>
    <t>Anne Klein</t>
  </si>
  <si>
    <t>Thijs Ter Horst</t>
  </si>
  <si>
    <t>Joanne Beelen</t>
  </si>
  <si>
    <t>Karim Sardi</t>
  </si>
  <si>
    <t>Linda van Beekhoven</t>
  </si>
  <si>
    <t>Carmen Holtslag</t>
  </si>
  <si>
    <t>Cristel Kalf</t>
  </si>
  <si>
    <t>Leida Naber</t>
  </si>
  <si>
    <t xml:space="preserve">1.20 </t>
  </si>
  <si>
    <t>Julian Ton</t>
  </si>
  <si>
    <t>John Van Zanten</t>
  </si>
  <si>
    <t>Corne Van Zanten</t>
  </si>
  <si>
    <t>Gerrit Morren</t>
  </si>
  <si>
    <t>Zahra-Lindi Malkus</t>
  </si>
  <si>
    <t xml:space="preserve">1.30 </t>
  </si>
  <si>
    <t xml:space="preserve">1.35 </t>
  </si>
  <si>
    <t>938910JF</t>
  </si>
  <si>
    <t>Jackie</t>
  </si>
  <si>
    <t>986436MG</t>
  </si>
  <si>
    <t>Meau Z</t>
  </si>
  <si>
    <t>954761KJ</t>
  </si>
  <si>
    <t>Kenshi</t>
  </si>
  <si>
    <t>952580MN</t>
  </si>
  <si>
    <t>Mario BN</t>
  </si>
  <si>
    <t>700992EF</t>
  </si>
  <si>
    <t>Entrada</t>
  </si>
  <si>
    <t>922148IH</t>
  </si>
  <si>
    <t>Indiana</t>
  </si>
  <si>
    <t>Horsthoekruiters, RV.</t>
  </si>
  <si>
    <t>Uit15</t>
  </si>
  <si>
    <t>957014DL</t>
  </si>
  <si>
    <t>Dansa's Naber</t>
  </si>
  <si>
    <t>942898MB</t>
  </si>
  <si>
    <t>Magnaat</t>
  </si>
  <si>
    <t>987030MG</t>
  </si>
  <si>
    <t>MacKenzie Z</t>
  </si>
  <si>
    <t>919307LD</t>
  </si>
  <si>
    <t>Ladyvona</t>
  </si>
  <si>
    <t>995986UP</t>
  </si>
  <si>
    <t>961289NS</t>
  </si>
  <si>
    <t>NOELLE FH</t>
  </si>
  <si>
    <t>994720ZN</t>
  </si>
  <si>
    <t>Zsazsa</t>
  </si>
  <si>
    <t>967102MB</t>
  </si>
  <si>
    <t>Marley Smh</t>
  </si>
  <si>
    <t>994719HN</t>
  </si>
  <si>
    <t>High Five</t>
  </si>
  <si>
    <t>790138HS</t>
  </si>
  <si>
    <t>Havinius FH</t>
  </si>
  <si>
    <t>922138GN</t>
  </si>
  <si>
    <t>ACSI Ginko de Hus</t>
  </si>
  <si>
    <t>918811KH</t>
  </si>
  <si>
    <t>Kokonut  H</t>
  </si>
  <si>
    <t>981658IK</t>
  </si>
  <si>
    <t>Iverla</t>
  </si>
  <si>
    <t>Koopman Horses</t>
  </si>
  <si>
    <t>923498LB</t>
  </si>
  <si>
    <t>Liberty S</t>
  </si>
  <si>
    <t>878984KZ</t>
  </si>
  <si>
    <t>Kind Of Cooper</t>
  </si>
  <si>
    <t>940596MB</t>
  </si>
  <si>
    <t>Maserati</t>
  </si>
  <si>
    <t>984586KP</t>
  </si>
  <si>
    <t>Kracker Toa</t>
  </si>
  <si>
    <t>992241CZ</t>
  </si>
  <si>
    <t>Creme de la Creme Z</t>
  </si>
  <si>
    <t>Uit1</t>
  </si>
  <si>
    <t>Leonie Fijnvandraat</t>
  </si>
  <si>
    <t>Milena De Glee</t>
  </si>
  <si>
    <t>Kiki Jansen</t>
  </si>
  <si>
    <t>Marin Nijenhuis</t>
  </si>
  <si>
    <t>Wichert Fikse</t>
  </si>
  <si>
    <t>Andrea Wullink</t>
  </si>
  <si>
    <t>Jonna Lok</t>
  </si>
  <si>
    <t>Olivia Braaksma</t>
  </si>
  <si>
    <t>Djairo De Glee</t>
  </si>
  <si>
    <t>Elise Deurwaarder</t>
  </si>
  <si>
    <t>Mark Van der Stouw</t>
  </si>
  <si>
    <t>Dyanne Van 't Hul</t>
  </si>
  <si>
    <t>Ronald Koopman</t>
  </si>
  <si>
    <t>Edward Van den Bragt</t>
  </si>
  <si>
    <t>2: totaal fouten</t>
  </si>
  <si>
    <t xml:space="preserve">Dubbele combinaties </t>
  </si>
  <si>
    <t>Flexibel 130</t>
  </si>
  <si>
    <t>Flexibel 120</t>
  </si>
  <si>
    <t>Flexibel 110</t>
  </si>
  <si>
    <t>Flexibel 135</t>
  </si>
  <si>
    <t>Corrie Stoker-de Wit</t>
  </si>
  <si>
    <t>Milithya</t>
  </si>
  <si>
    <t>996648MW</t>
  </si>
  <si>
    <t>Quiana Altena</t>
  </si>
  <si>
    <t>Cossette</t>
  </si>
  <si>
    <t>997066CA</t>
  </si>
  <si>
    <t>Wilco Kwakkel</t>
  </si>
  <si>
    <t>Lex</t>
  </si>
  <si>
    <t>921877LK</t>
  </si>
  <si>
    <t>Marielle Brok</t>
  </si>
  <si>
    <t>HollyBoy</t>
  </si>
  <si>
    <t>946883HB</t>
  </si>
  <si>
    <t>Cassalsa</t>
  </si>
  <si>
    <t>991874CG</t>
  </si>
  <si>
    <t>Nikkie van de Velden</t>
  </si>
  <si>
    <t>Milow V</t>
  </si>
  <si>
    <t>935843MV</t>
  </si>
  <si>
    <t>Kringkampioen</t>
  </si>
  <si>
    <t>Qstar</t>
  </si>
  <si>
    <t>867790QH</t>
  </si>
  <si>
    <t>VTO Carlita Z</t>
  </si>
  <si>
    <t>Vrijw.</t>
  </si>
  <si>
    <t>Harmen Hoksbergen</t>
  </si>
  <si>
    <t>Hyacint</t>
  </si>
  <si>
    <t>879579HH</t>
  </si>
  <si>
    <t>Noord-Veluwe, RV</t>
  </si>
  <si>
    <t>Djairo de Glee</t>
  </si>
  <si>
    <t>Jetro H</t>
  </si>
  <si>
    <t>888864JG</t>
  </si>
  <si>
    <t>Klasse: 1.30</t>
  </si>
  <si>
    <t>Klasse: 1.35</t>
  </si>
  <si>
    <t>Klasse: 1.40</t>
  </si>
  <si>
    <t>Afvaardiging: 12</t>
  </si>
  <si>
    <t>Afvaardiging: 14</t>
  </si>
  <si>
    <t>Afvaardiging: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</si>
</sst>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22"/>
      <color indexed="57"/>
      <name val="Arial"/>
      <family val="2"/>
    </font>
    <font>
      <b/>
      <sz val="22"/>
      <color indexed="10"/>
      <name val="Arial"/>
      <family val="2"/>
    </font>
    <font>
      <sz val="10"/>
      <color rgb="FF000000"/>
      <name val="Arial"/>
      <family val="2"/>
    </font>
    <font>
      <sz val="10"/>
      <color rgb="FF363636"/>
      <name val="Arial"/>
      <family val="2"/>
    </font>
    <font>
      <b/>
      <sz val="2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3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/>
    <xf numFmtId="0" fontId="0" fillId="2" borderId="2" xfId="0" applyFill="1" applyBorder="1"/>
    <xf numFmtId="0" fontId="3" fillId="0" borderId="0" xfId="0" applyFont="1" applyProtection="1">
      <protection locked="0"/>
    </xf>
    <xf numFmtId="0" fontId="0" fillId="2" borderId="3" xfId="0" applyFill="1" applyBorder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wrapText="1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vertical="top"/>
    </xf>
    <xf numFmtId="0" fontId="0" fillId="2" borderId="1" xfId="0" applyFill="1" applyBorder="1" applyAlignment="1">
      <alignment horizontal="right" vertical="top" wrapText="1"/>
    </xf>
    <xf numFmtId="0" fontId="0" fillId="0" borderId="0" xfId="0" applyAlignment="1" applyProtection="1">
      <alignment horizontal="right" vertical="top"/>
      <protection locked="0"/>
    </xf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/>
    </xf>
    <xf numFmtId="2" fontId="0" fillId="2" borderId="1" xfId="0" applyNumberFormat="1" applyFill="1" applyBorder="1" applyAlignment="1">
      <alignment wrapText="1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1" fontId="0" fillId="0" borderId="0" xfId="0" applyNumberFormat="1"/>
    <xf numFmtId="0" fontId="0" fillId="2" borderId="0" xfId="0" applyFill="1"/>
    <xf numFmtId="0" fontId="3" fillId="2" borderId="1" xfId="0" applyFont="1" applyFill="1" applyBorder="1"/>
    <xf numFmtId="0" fontId="3" fillId="2" borderId="2" xfId="0" applyFont="1" applyFill="1" applyBorder="1"/>
    <xf numFmtId="0" fontId="2" fillId="0" borderId="2" xfId="0" applyFont="1" applyBorder="1"/>
    <xf numFmtId="0" fontId="0" fillId="0" borderId="1" xfId="0" applyBorder="1" applyProtection="1">
      <protection locked="0"/>
    </xf>
    <xf numFmtId="0" fontId="0" fillId="0" borderId="1" xfId="0" applyBorder="1"/>
    <xf numFmtId="49" fontId="0" fillId="0" borderId="1" xfId="0" applyNumberFormat="1" applyBorder="1" applyAlignment="1" applyProtection="1">
      <alignment horizontal="left"/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7" xfId="0" applyFill="1" applyBorder="1"/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2" fontId="0" fillId="0" borderId="0" xfId="0" applyNumberFormat="1" applyProtection="1"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2" fillId="0" borderId="1" xfId="0" applyFont="1" applyBorder="1"/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2" borderId="9" xfId="0" applyFill="1" applyBorder="1"/>
    <xf numFmtId="164" fontId="0" fillId="3" borderId="8" xfId="0" applyNumberFormat="1" applyFill="1" applyBorder="1" applyAlignment="1">
      <alignment horizontal="center"/>
    </xf>
    <xf numFmtId="164" fontId="0" fillId="2" borderId="8" xfId="0" applyNumberFormat="1" applyFill="1" applyBorder="1"/>
    <xf numFmtId="164" fontId="0" fillId="3" borderId="8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4" borderId="1" xfId="0" applyNumberFormat="1" applyFill="1" applyBorder="1" applyProtection="1">
      <protection locked="0"/>
    </xf>
    <xf numFmtId="0" fontId="2" fillId="2" borderId="1" xfId="0" applyFont="1" applyFill="1" applyBorder="1"/>
    <xf numFmtId="0" fontId="0" fillId="2" borderId="10" xfId="0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0" borderId="1" xfId="0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0" fontId="5" fillId="0" borderId="0" xfId="1" applyFont="1" applyAlignment="1">
      <alignment horizontal="center" vertical="top" wrapText="1"/>
    </xf>
    <xf numFmtId="0" fontId="6" fillId="0" borderId="0" xfId="1" applyFont="1" applyAlignment="1">
      <alignment vertical="top" wrapText="1"/>
    </xf>
    <xf numFmtId="164" fontId="2" fillId="2" borderId="1" xfId="0" applyNumberFormat="1" applyFont="1" applyFill="1" applyBorder="1"/>
    <xf numFmtId="2" fontId="0" fillId="3" borderId="8" xfId="0" applyNumberFormat="1" applyFill="1" applyBorder="1" applyAlignment="1">
      <alignment horizontal="center"/>
    </xf>
    <xf numFmtId="2" fontId="0" fillId="3" borderId="8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2" fillId="2" borderId="1" xfId="0" applyNumberFormat="1" applyFont="1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2" borderId="8" xfId="0" applyFill="1" applyBorder="1"/>
    <xf numFmtId="0" fontId="0" fillId="3" borderId="8" xfId="0" applyFill="1" applyBorder="1" applyProtection="1">
      <protection locked="0"/>
    </xf>
    <xf numFmtId="0" fontId="0" fillId="4" borderId="1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2" fontId="2" fillId="2" borderId="8" xfId="0" applyNumberFormat="1" applyFont="1" applyFill="1" applyBorder="1"/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/>
    <xf numFmtId="0" fontId="3" fillId="0" borderId="4" xfId="0" applyFont="1" applyBorder="1" applyAlignment="1">
      <alignment horizontal="left" vertical="center"/>
    </xf>
    <xf numFmtId="0" fontId="8" fillId="0" borderId="0" xfId="0" applyFont="1"/>
    <xf numFmtId="49" fontId="0" fillId="0" borderId="0" xfId="0" applyNumberFormat="1" applyProtection="1">
      <protection locked="0"/>
    </xf>
    <xf numFmtId="49" fontId="0" fillId="2" borderId="1" xfId="0" applyNumberFormat="1" applyFill="1" applyBorder="1"/>
    <xf numFmtId="49" fontId="3" fillId="0" borderId="0" xfId="0" applyNumberFormat="1" applyFont="1" applyProtection="1">
      <protection locked="0"/>
    </xf>
    <xf numFmtId="49" fontId="0" fillId="0" borderId="0" xfId="0" applyNumberFormat="1" applyAlignment="1">
      <alignment horizontal="center"/>
    </xf>
    <xf numFmtId="0" fontId="2" fillId="0" borderId="1" xfId="0" applyFont="1" applyBorder="1" applyProtection="1">
      <protection locked="0"/>
    </xf>
    <xf numFmtId="0" fontId="9" fillId="0" borderId="0" xfId="0" applyFont="1"/>
    <xf numFmtId="0" fontId="2" fillId="4" borderId="1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3" borderId="1" xfId="0" applyFont="1" applyFill="1" applyBorder="1" applyProtection="1">
      <protection locked="0"/>
    </xf>
    <xf numFmtId="49" fontId="2" fillId="0" borderId="0" xfId="0" applyNumberFormat="1" applyFont="1" applyProtection="1">
      <protection locked="0"/>
    </xf>
    <xf numFmtId="0" fontId="0" fillId="2" borderId="7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49" fontId="2" fillId="3" borderId="7" xfId="0" applyNumberFormat="1" applyFont="1" applyFill="1" applyBorder="1" applyAlignment="1" applyProtection="1">
      <alignment horizontal="left"/>
      <protection locked="0"/>
    </xf>
    <xf numFmtId="49" fontId="2" fillId="3" borderId="6" xfId="0" applyNumberFormat="1" applyFont="1" applyFill="1" applyBorder="1" applyAlignment="1" applyProtection="1">
      <alignment horizontal="left"/>
      <protection locked="0"/>
    </xf>
    <xf numFmtId="49" fontId="2" fillId="3" borderId="8" xfId="0" applyNumberFormat="1" applyFont="1" applyFill="1" applyBorder="1" applyAlignment="1" applyProtection="1">
      <alignment horizontal="left"/>
      <protection locked="0"/>
    </xf>
    <xf numFmtId="49" fontId="2" fillId="4" borderId="7" xfId="0" applyNumberFormat="1" applyFont="1" applyFill="1" applyBorder="1" applyAlignment="1">
      <alignment horizontal="left"/>
    </xf>
    <xf numFmtId="49" fontId="2" fillId="4" borderId="6" xfId="0" applyNumberFormat="1" applyFont="1" applyFill="1" applyBorder="1" applyAlignment="1">
      <alignment horizontal="left"/>
    </xf>
    <xf numFmtId="49" fontId="2" fillId="4" borderId="8" xfId="0" applyNumberFormat="1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left"/>
    </xf>
    <xf numFmtId="0" fontId="4" fillId="0" borderId="14" xfId="0" applyFont="1" applyBorder="1" applyAlignment="1">
      <alignment horizontal="right" vertical="center"/>
    </xf>
    <xf numFmtId="0" fontId="0" fillId="0" borderId="14" xfId="0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49" fontId="2" fillId="4" borderId="7" xfId="0" applyNumberFormat="1" applyFont="1" applyFill="1" applyBorder="1" applyAlignment="1" applyProtection="1">
      <alignment horizontal="left"/>
      <protection locked="0"/>
    </xf>
    <xf numFmtId="49" fontId="2" fillId="4" borderId="6" xfId="0" applyNumberFormat="1" applyFont="1" applyFill="1" applyBorder="1" applyAlignment="1" applyProtection="1">
      <alignment horizontal="left"/>
      <protection locked="0"/>
    </xf>
    <xf numFmtId="49" fontId="2" fillId="4" borderId="8" xfId="0" applyNumberFormat="1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2" fillId="3" borderId="8" xfId="0" applyFont="1" applyFill="1" applyBorder="1" applyAlignment="1" applyProtection="1">
      <alignment horizontal="left"/>
      <protection locked="0"/>
    </xf>
    <xf numFmtId="0" fontId="2" fillId="4" borderId="6" xfId="0" applyFont="1" applyFill="1" applyBorder="1" applyAlignment="1" applyProtection="1">
      <alignment horizontal="left"/>
      <protection locked="0"/>
    </xf>
    <xf numFmtId="0" fontId="2" fillId="4" borderId="8" xfId="0" applyFont="1" applyFill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3">
    <cellStyle name="Standaard" xfId="0" builtinId="0"/>
    <cellStyle name="Standaard 2" xfId="1" xr:uid="{00000000-0005-0000-0000-000001000000}"/>
    <cellStyle name="Standaard 3" xfId="2" xr:uid="{BA488FEA-F6E6-4682-9EB6-875DE57571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50529" name="Button 1" hidden="1">
              <a:extLst>
                <a:ext uri="{63B3BB69-23CF-44E3-9099-C40C66FF867C}">
                  <a14:compatExt spid="_x0000_s150529"/>
                </a:ext>
                <a:ext uri="{FF2B5EF4-FFF2-40B4-BE49-F238E27FC236}">
                  <a16:creationId xmlns:a16="http://schemas.microsoft.com/office/drawing/2014/main" id="{00000000-0008-0000-0100-000001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12</xdr:col>
          <xdr:colOff>0</xdr:colOff>
          <xdr:row>7</xdr:row>
          <xdr:rowOff>180975</xdr:rowOff>
        </xdr:to>
        <xdr:sp macro="" textlink="">
          <xdr:nvSpPr>
            <xdr:cNvPr id="150530" name="Button 2" hidden="1">
              <a:extLst>
                <a:ext uri="{63B3BB69-23CF-44E3-9099-C40C66FF867C}">
                  <a14:compatExt spid="_x0000_s150530"/>
                </a:ext>
                <a:ext uri="{FF2B5EF4-FFF2-40B4-BE49-F238E27FC236}">
                  <a16:creationId xmlns:a16="http://schemas.microsoft.com/office/drawing/2014/main" id="{00000000-0008-0000-0100-000002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20</xdr:col>
          <xdr:colOff>0</xdr:colOff>
          <xdr:row>7</xdr:row>
          <xdr:rowOff>171450</xdr:rowOff>
        </xdr:to>
        <xdr:sp macro="" textlink="">
          <xdr:nvSpPr>
            <xdr:cNvPr id="150531" name="Button 3" hidden="1">
              <a:extLst>
                <a:ext uri="{63B3BB69-23CF-44E3-9099-C40C66FF867C}">
                  <a14:compatExt spid="_x0000_s150531"/>
                </a:ext>
                <a:ext uri="{FF2B5EF4-FFF2-40B4-BE49-F238E27FC236}">
                  <a16:creationId xmlns:a16="http://schemas.microsoft.com/office/drawing/2014/main" id="{00000000-0008-0000-0100-000003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0532" name="Button 4" hidden="1">
              <a:extLst>
                <a:ext uri="{63B3BB69-23CF-44E3-9099-C40C66FF867C}">
                  <a14:compatExt spid="_x0000_s150532"/>
                </a:ext>
                <a:ext uri="{FF2B5EF4-FFF2-40B4-BE49-F238E27FC236}">
                  <a16:creationId xmlns:a16="http://schemas.microsoft.com/office/drawing/2014/main" id="{00000000-0008-0000-0100-000004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50533" name="Button 5" hidden="1">
              <a:extLst>
                <a:ext uri="{63B3BB69-23CF-44E3-9099-C40C66FF867C}">
                  <a14:compatExt spid="_x0000_s150533"/>
                </a:ext>
                <a:ext uri="{FF2B5EF4-FFF2-40B4-BE49-F238E27FC236}">
                  <a16:creationId xmlns:a16="http://schemas.microsoft.com/office/drawing/2014/main" id="{00000000-0008-0000-0100-000005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50534" name="Button 6" hidden="1">
              <a:extLst>
                <a:ext uri="{63B3BB69-23CF-44E3-9099-C40C66FF867C}">
                  <a14:compatExt spid="_x0000_s150534"/>
                </a:ext>
                <a:ext uri="{FF2B5EF4-FFF2-40B4-BE49-F238E27FC236}">
                  <a16:creationId xmlns:a16="http://schemas.microsoft.com/office/drawing/2014/main" id="{00000000-0008-0000-0100-000006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50535" name="Button 7" hidden="1">
              <a:extLst>
                <a:ext uri="{63B3BB69-23CF-44E3-9099-C40C66FF867C}">
                  <a14:compatExt spid="_x0000_s150535"/>
                </a:ext>
                <a:ext uri="{FF2B5EF4-FFF2-40B4-BE49-F238E27FC236}">
                  <a16:creationId xmlns:a16="http://schemas.microsoft.com/office/drawing/2014/main" id="{00000000-0008-0000-0100-000007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190500</xdr:colOff>
          <xdr:row>7</xdr:row>
          <xdr:rowOff>19050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50536" name="Button 8" hidden="1">
              <a:extLst>
                <a:ext uri="{63B3BB69-23CF-44E3-9099-C40C66FF867C}">
                  <a14:compatExt spid="_x0000_s150536"/>
                </a:ext>
                <a:ext uri="{FF2B5EF4-FFF2-40B4-BE49-F238E27FC236}">
                  <a16:creationId xmlns:a16="http://schemas.microsoft.com/office/drawing/2014/main" id="{00000000-0008-0000-0100-000008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0537" name="Button 9" hidden="1">
              <a:extLst>
                <a:ext uri="{63B3BB69-23CF-44E3-9099-C40C66FF867C}">
                  <a14:compatExt spid="_x0000_s150537"/>
                </a:ext>
                <a:ext uri="{FF2B5EF4-FFF2-40B4-BE49-F238E27FC236}">
                  <a16:creationId xmlns:a16="http://schemas.microsoft.com/office/drawing/2014/main" id="{00000000-0008-0000-0100-000009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50538" name="Button 10" hidden="1">
              <a:extLst>
                <a:ext uri="{63B3BB69-23CF-44E3-9099-C40C66FF867C}">
                  <a14:compatExt spid="_x0000_s150538"/>
                </a:ext>
                <a:ext uri="{FF2B5EF4-FFF2-40B4-BE49-F238E27FC236}">
                  <a16:creationId xmlns:a16="http://schemas.microsoft.com/office/drawing/2014/main" id="{00000000-0008-0000-0100-00000A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50539" name="Button 11" hidden="1">
              <a:extLst>
                <a:ext uri="{63B3BB69-23CF-44E3-9099-C40C66FF867C}">
                  <a14:compatExt spid="_x0000_s150539"/>
                </a:ext>
                <a:ext uri="{FF2B5EF4-FFF2-40B4-BE49-F238E27FC236}">
                  <a16:creationId xmlns:a16="http://schemas.microsoft.com/office/drawing/2014/main" id="{00000000-0008-0000-0100-00000B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50540" name="Button 12" hidden="1">
              <a:extLst>
                <a:ext uri="{63B3BB69-23CF-44E3-9099-C40C66FF867C}">
                  <a14:compatExt spid="_x0000_s150540"/>
                </a:ext>
                <a:ext uri="{FF2B5EF4-FFF2-40B4-BE49-F238E27FC236}">
                  <a16:creationId xmlns:a16="http://schemas.microsoft.com/office/drawing/2014/main" id="{00000000-0008-0000-0100-00000C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19050</xdr:colOff>
          <xdr:row>7</xdr:row>
          <xdr:rowOff>9525</xdr:rowOff>
        </xdr:from>
        <xdr:to>
          <xdr:col>28</xdr:col>
          <xdr:colOff>9525</xdr:colOff>
          <xdr:row>7</xdr:row>
          <xdr:rowOff>180975</xdr:rowOff>
        </xdr:to>
        <xdr:sp macro="" textlink="">
          <xdr:nvSpPr>
            <xdr:cNvPr id="150541" name="Button 13" hidden="1">
              <a:extLst>
                <a:ext uri="{63B3BB69-23CF-44E3-9099-C40C66FF867C}">
                  <a14:compatExt spid="_x0000_s150541"/>
                </a:ext>
                <a:ext uri="{FF2B5EF4-FFF2-40B4-BE49-F238E27FC236}">
                  <a16:creationId xmlns:a16="http://schemas.microsoft.com/office/drawing/2014/main" id="{00000000-0008-0000-0100-00000D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50542" name="Button 14" hidden="1">
              <a:extLst>
                <a:ext uri="{63B3BB69-23CF-44E3-9099-C40C66FF867C}">
                  <a14:compatExt spid="_x0000_s150542"/>
                </a:ext>
                <a:ext uri="{FF2B5EF4-FFF2-40B4-BE49-F238E27FC236}">
                  <a16:creationId xmlns:a16="http://schemas.microsoft.com/office/drawing/2014/main" id="{00000000-0008-0000-0100-00000E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36</xdr:col>
          <xdr:colOff>9525</xdr:colOff>
          <xdr:row>7</xdr:row>
          <xdr:rowOff>180975</xdr:rowOff>
        </xdr:to>
        <xdr:sp macro="" textlink="">
          <xdr:nvSpPr>
            <xdr:cNvPr id="150560" name="Button 32" hidden="1">
              <a:extLst>
                <a:ext uri="{63B3BB69-23CF-44E3-9099-C40C66FF867C}">
                  <a14:compatExt spid="_x0000_s150560"/>
                </a:ext>
                <a:ext uri="{FF2B5EF4-FFF2-40B4-BE49-F238E27FC236}">
                  <a16:creationId xmlns:a16="http://schemas.microsoft.com/office/drawing/2014/main" id="{00000000-0008-0000-0100-000020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45</xdr:col>
          <xdr:colOff>190500</xdr:colOff>
          <xdr:row>8</xdr:row>
          <xdr:rowOff>0</xdr:rowOff>
        </xdr:to>
        <xdr:sp macro="" textlink="">
          <xdr:nvSpPr>
            <xdr:cNvPr id="150562" name="Button 34" hidden="1">
              <a:extLst>
                <a:ext uri="{63B3BB69-23CF-44E3-9099-C40C66FF867C}">
                  <a14:compatExt spid="_x0000_s150562"/>
                </a:ext>
                <a:ext uri="{FF2B5EF4-FFF2-40B4-BE49-F238E27FC236}">
                  <a16:creationId xmlns:a16="http://schemas.microsoft.com/office/drawing/2014/main" id="{00000000-0008-0000-0100-000022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44</xdr:col>
          <xdr:colOff>38100</xdr:colOff>
          <xdr:row>7</xdr:row>
          <xdr:rowOff>161925</xdr:rowOff>
        </xdr:to>
        <xdr:sp macro="" textlink="">
          <xdr:nvSpPr>
            <xdr:cNvPr id="150563" name="Button 35" hidden="1">
              <a:extLst>
                <a:ext uri="{63B3BB69-23CF-44E3-9099-C40C66FF867C}">
                  <a14:compatExt spid="_x0000_s150563"/>
                </a:ext>
                <a:ext uri="{FF2B5EF4-FFF2-40B4-BE49-F238E27FC236}">
                  <a16:creationId xmlns:a16="http://schemas.microsoft.com/office/drawing/2014/main" id="{00000000-0008-0000-0100-000023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52</xdr:col>
          <xdr:colOff>9525</xdr:colOff>
          <xdr:row>7</xdr:row>
          <xdr:rowOff>180975</xdr:rowOff>
        </xdr:to>
        <xdr:sp macro="" textlink="">
          <xdr:nvSpPr>
            <xdr:cNvPr id="150564" name="Button 36" hidden="1">
              <a:extLst>
                <a:ext uri="{63B3BB69-23CF-44E3-9099-C40C66FF867C}">
                  <a14:compatExt spid="_x0000_s150564"/>
                </a:ext>
                <a:ext uri="{FF2B5EF4-FFF2-40B4-BE49-F238E27FC236}">
                  <a16:creationId xmlns:a16="http://schemas.microsoft.com/office/drawing/2014/main" id="{00000000-0008-0000-0100-000024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28575</xdr:colOff>
          <xdr:row>7</xdr:row>
          <xdr:rowOff>0</xdr:rowOff>
        </xdr:from>
        <xdr:to>
          <xdr:col>53</xdr:col>
          <xdr:colOff>190500</xdr:colOff>
          <xdr:row>7</xdr:row>
          <xdr:rowOff>304800</xdr:rowOff>
        </xdr:to>
        <xdr:sp macro="" textlink="">
          <xdr:nvSpPr>
            <xdr:cNvPr id="150565" name="Button 37" hidden="1">
              <a:extLst>
                <a:ext uri="{63B3BB69-23CF-44E3-9099-C40C66FF867C}">
                  <a14:compatExt spid="_x0000_s150565"/>
                </a:ext>
                <a:ext uri="{FF2B5EF4-FFF2-40B4-BE49-F238E27FC236}">
                  <a16:creationId xmlns:a16="http://schemas.microsoft.com/office/drawing/2014/main" id="{00000000-0008-0000-0100-000025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37</xdr:col>
          <xdr:colOff>171450</xdr:colOff>
          <xdr:row>8</xdr:row>
          <xdr:rowOff>0</xdr:rowOff>
        </xdr:to>
        <xdr:sp macro="" textlink="">
          <xdr:nvSpPr>
            <xdr:cNvPr id="150567" name="Button 39" hidden="1">
              <a:extLst>
                <a:ext uri="{63B3BB69-23CF-44E3-9099-C40C66FF867C}">
                  <a14:compatExt spid="_x0000_s150567"/>
                </a:ext>
                <a:ext uri="{FF2B5EF4-FFF2-40B4-BE49-F238E27FC236}">
                  <a16:creationId xmlns:a16="http://schemas.microsoft.com/office/drawing/2014/main" id="{00000000-0008-0000-0100-000027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161925</xdr:colOff>
          <xdr:row>13</xdr:row>
          <xdr:rowOff>38100</xdr:rowOff>
        </xdr:from>
        <xdr:to>
          <xdr:col>2</xdr:col>
          <xdr:colOff>3028950</xdr:colOff>
          <xdr:row>16</xdr:row>
          <xdr:rowOff>133350</xdr:rowOff>
        </xdr:to>
        <xdr:sp macro="" textlink="">
          <xdr:nvSpPr>
            <xdr:cNvPr id="125974" name="Button 22" hidden="1">
              <a:extLst>
                <a:ext uri="{63B3BB69-23CF-44E3-9099-C40C66FF867C}">
                  <a14:compatExt spid="_x0000_s125974"/>
                </a:ext>
                <a:ext uri="{FF2B5EF4-FFF2-40B4-BE49-F238E27FC236}">
                  <a16:creationId xmlns:a16="http://schemas.microsoft.com/office/drawing/2014/main" id="{00000000-0008-0000-0A00-000016E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Tabbladen zichtbaar of verbergen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1285875</xdr:colOff>
          <xdr:row>1</xdr:row>
          <xdr:rowOff>0</xdr:rowOff>
        </xdr:from>
        <xdr:to>
          <xdr:col>7</xdr:col>
          <xdr:colOff>2009775</xdr:colOff>
          <xdr:row>2</xdr:row>
          <xdr:rowOff>314325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B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Afvaardiging opbouwen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80225" name="Button 1" hidden="1">
              <a:extLst>
                <a:ext uri="{63B3BB69-23CF-44E3-9099-C40C66FF867C}">
                  <a14:compatExt spid="_x0000_s180225"/>
                </a:ext>
                <a:ext uri="{FF2B5EF4-FFF2-40B4-BE49-F238E27FC236}">
                  <a16:creationId xmlns:a16="http://schemas.microsoft.com/office/drawing/2014/main" id="{00000000-0008-0000-0200-000001C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80226" name="Button 2" hidden="1">
              <a:extLst>
                <a:ext uri="{63B3BB69-23CF-44E3-9099-C40C66FF867C}">
                  <a14:compatExt spid="_x0000_s180226"/>
                </a:ext>
                <a:ext uri="{FF2B5EF4-FFF2-40B4-BE49-F238E27FC236}">
                  <a16:creationId xmlns:a16="http://schemas.microsoft.com/office/drawing/2014/main" id="{00000000-0008-0000-0200-000002C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80227" name="Button 3" hidden="1">
              <a:extLst>
                <a:ext uri="{63B3BB69-23CF-44E3-9099-C40C66FF867C}">
                  <a14:compatExt spid="_x0000_s180227"/>
                </a:ext>
                <a:ext uri="{FF2B5EF4-FFF2-40B4-BE49-F238E27FC236}">
                  <a16:creationId xmlns:a16="http://schemas.microsoft.com/office/drawing/2014/main" id="{00000000-0008-0000-0200-000003C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80228" name="Button 4" hidden="1">
              <a:extLst>
                <a:ext uri="{63B3BB69-23CF-44E3-9099-C40C66FF867C}">
                  <a14:compatExt spid="_x0000_s180228"/>
                </a:ext>
                <a:ext uri="{FF2B5EF4-FFF2-40B4-BE49-F238E27FC236}">
                  <a16:creationId xmlns:a16="http://schemas.microsoft.com/office/drawing/2014/main" id="{00000000-0008-0000-0200-000004C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80229" name="Button 5" hidden="1">
              <a:extLst>
                <a:ext uri="{63B3BB69-23CF-44E3-9099-C40C66FF867C}">
                  <a14:compatExt spid="_x0000_s180229"/>
                </a:ext>
                <a:ext uri="{FF2B5EF4-FFF2-40B4-BE49-F238E27FC236}">
                  <a16:creationId xmlns:a16="http://schemas.microsoft.com/office/drawing/2014/main" id="{00000000-0008-0000-0200-000005C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80230" name="Button 6" hidden="1">
              <a:extLst>
                <a:ext uri="{63B3BB69-23CF-44E3-9099-C40C66FF867C}">
                  <a14:compatExt spid="_x0000_s180230"/>
                </a:ext>
                <a:ext uri="{FF2B5EF4-FFF2-40B4-BE49-F238E27FC236}">
                  <a16:creationId xmlns:a16="http://schemas.microsoft.com/office/drawing/2014/main" id="{00000000-0008-0000-0200-000006C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80231" name="Button 7" hidden="1">
              <a:extLst>
                <a:ext uri="{63B3BB69-23CF-44E3-9099-C40C66FF867C}">
                  <a14:compatExt spid="_x0000_s180231"/>
                </a:ext>
                <a:ext uri="{FF2B5EF4-FFF2-40B4-BE49-F238E27FC236}">
                  <a16:creationId xmlns:a16="http://schemas.microsoft.com/office/drawing/2014/main" id="{00000000-0008-0000-0200-000007C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80232" name="Button 8" hidden="1">
              <a:extLst>
                <a:ext uri="{63B3BB69-23CF-44E3-9099-C40C66FF867C}">
                  <a14:compatExt spid="_x0000_s180232"/>
                </a:ext>
                <a:ext uri="{FF2B5EF4-FFF2-40B4-BE49-F238E27FC236}">
                  <a16:creationId xmlns:a16="http://schemas.microsoft.com/office/drawing/2014/main" id="{00000000-0008-0000-0200-000008C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80233" name="Button 9" hidden="1">
              <a:extLst>
                <a:ext uri="{63B3BB69-23CF-44E3-9099-C40C66FF867C}">
                  <a14:compatExt spid="_x0000_s180233"/>
                </a:ext>
                <a:ext uri="{FF2B5EF4-FFF2-40B4-BE49-F238E27FC236}">
                  <a16:creationId xmlns:a16="http://schemas.microsoft.com/office/drawing/2014/main" id="{00000000-0008-0000-0200-000009C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80234" name="Button 10" hidden="1">
              <a:extLst>
                <a:ext uri="{63B3BB69-23CF-44E3-9099-C40C66FF867C}">
                  <a14:compatExt spid="_x0000_s180234"/>
                </a:ext>
                <a:ext uri="{FF2B5EF4-FFF2-40B4-BE49-F238E27FC236}">
                  <a16:creationId xmlns:a16="http://schemas.microsoft.com/office/drawing/2014/main" id="{00000000-0008-0000-0200-00000AC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80235" name="Button 11" hidden="1">
              <a:extLst>
                <a:ext uri="{63B3BB69-23CF-44E3-9099-C40C66FF867C}">
                  <a14:compatExt spid="_x0000_s180235"/>
                </a:ext>
                <a:ext uri="{FF2B5EF4-FFF2-40B4-BE49-F238E27FC236}">
                  <a16:creationId xmlns:a16="http://schemas.microsoft.com/office/drawing/2014/main" id="{00000000-0008-0000-0200-00000BC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80236" name="Button 12" hidden="1">
              <a:extLst>
                <a:ext uri="{63B3BB69-23CF-44E3-9099-C40C66FF867C}">
                  <a14:compatExt spid="_x0000_s180236"/>
                </a:ext>
                <a:ext uri="{FF2B5EF4-FFF2-40B4-BE49-F238E27FC236}">
                  <a16:creationId xmlns:a16="http://schemas.microsoft.com/office/drawing/2014/main" id="{00000000-0008-0000-0200-00000CC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80237" name="Button 13" hidden="1">
              <a:extLst>
                <a:ext uri="{63B3BB69-23CF-44E3-9099-C40C66FF867C}">
                  <a14:compatExt spid="_x0000_s180237"/>
                </a:ext>
                <a:ext uri="{FF2B5EF4-FFF2-40B4-BE49-F238E27FC236}">
                  <a16:creationId xmlns:a16="http://schemas.microsoft.com/office/drawing/2014/main" id="{00000000-0008-0000-0200-00000DC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80238" name="Button 14" hidden="1">
              <a:extLst>
                <a:ext uri="{63B3BB69-23CF-44E3-9099-C40C66FF867C}">
                  <a14:compatExt spid="_x0000_s180238"/>
                </a:ext>
                <a:ext uri="{FF2B5EF4-FFF2-40B4-BE49-F238E27FC236}">
                  <a16:creationId xmlns:a16="http://schemas.microsoft.com/office/drawing/2014/main" id="{00000000-0008-0000-0200-00000EC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80239" name="Button 15" hidden="1">
              <a:extLst>
                <a:ext uri="{63B3BB69-23CF-44E3-9099-C40C66FF867C}">
                  <a14:compatExt spid="_x0000_s180239"/>
                </a:ext>
                <a:ext uri="{FF2B5EF4-FFF2-40B4-BE49-F238E27FC236}">
                  <a16:creationId xmlns:a16="http://schemas.microsoft.com/office/drawing/2014/main" id="{00000000-0008-0000-0200-00000FC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80240" name="Button 16" hidden="1">
              <a:extLst>
                <a:ext uri="{63B3BB69-23CF-44E3-9099-C40C66FF867C}">
                  <a14:compatExt spid="_x0000_s180240"/>
                </a:ext>
                <a:ext uri="{FF2B5EF4-FFF2-40B4-BE49-F238E27FC236}">
                  <a16:creationId xmlns:a16="http://schemas.microsoft.com/office/drawing/2014/main" id="{00000000-0008-0000-0200-000010C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80241" name="Button 17" hidden="1">
              <a:extLst>
                <a:ext uri="{63B3BB69-23CF-44E3-9099-C40C66FF867C}">
                  <a14:compatExt spid="_x0000_s180241"/>
                </a:ext>
                <a:ext uri="{FF2B5EF4-FFF2-40B4-BE49-F238E27FC236}">
                  <a16:creationId xmlns:a16="http://schemas.microsoft.com/office/drawing/2014/main" id="{00000000-0008-0000-0200-000011C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80242" name="Button 18" hidden="1">
              <a:extLst>
                <a:ext uri="{63B3BB69-23CF-44E3-9099-C40C66FF867C}">
                  <a14:compatExt spid="_x0000_s180242"/>
                </a:ext>
                <a:ext uri="{FF2B5EF4-FFF2-40B4-BE49-F238E27FC236}">
                  <a16:creationId xmlns:a16="http://schemas.microsoft.com/office/drawing/2014/main" id="{00000000-0008-0000-0200-000012C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80243" name="Button 19" hidden="1">
              <a:extLst>
                <a:ext uri="{63B3BB69-23CF-44E3-9099-C40C66FF867C}">
                  <a14:compatExt spid="_x0000_s180243"/>
                </a:ext>
                <a:ext uri="{FF2B5EF4-FFF2-40B4-BE49-F238E27FC236}">
                  <a16:creationId xmlns:a16="http://schemas.microsoft.com/office/drawing/2014/main" id="{00000000-0008-0000-0200-000013C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80244" name="Button 20" hidden="1">
              <a:extLst>
                <a:ext uri="{63B3BB69-23CF-44E3-9099-C40C66FF867C}">
                  <a14:compatExt spid="_x0000_s180244"/>
                </a:ext>
                <a:ext uri="{FF2B5EF4-FFF2-40B4-BE49-F238E27FC236}">
                  <a16:creationId xmlns:a16="http://schemas.microsoft.com/office/drawing/2014/main" id="{00000000-0008-0000-0200-000014C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79201" name="Button 1" hidden="1">
              <a:extLst>
                <a:ext uri="{63B3BB69-23CF-44E3-9099-C40C66FF867C}">
                  <a14:compatExt spid="_x0000_s179201"/>
                </a:ext>
                <a:ext uri="{FF2B5EF4-FFF2-40B4-BE49-F238E27FC236}">
                  <a16:creationId xmlns:a16="http://schemas.microsoft.com/office/drawing/2014/main" id="{00000000-0008-0000-0300-000001B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79202" name="Button 2" hidden="1">
              <a:extLst>
                <a:ext uri="{63B3BB69-23CF-44E3-9099-C40C66FF867C}">
                  <a14:compatExt spid="_x0000_s179202"/>
                </a:ext>
                <a:ext uri="{FF2B5EF4-FFF2-40B4-BE49-F238E27FC236}">
                  <a16:creationId xmlns:a16="http://schemas.microsoft.com/office/drawing/2014/main" id="{00000000-0008-0000-0300-000002B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79203" name="Button 3" hidden="1">
              <a:extLst>
                <a:ext uri="{63B3BB69-23CF-44E3-9099-C40C66FF867C}">
                  <a14:compatExt spid="_x0000_s179203"/>
                </a:ext>
                <a:ext uri="{FF2B5EF4-FFF2-40B4-BE49-F238E27FC236}">
                  <a16:creationId xmlns:a16="http://schemas.microsoft.com/office/drawing/2014/main" id="{00000000-0008-0000-0300-000003B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79204" name="Button 4" hidden="1">
              <a:extLst>
                <a:ext uri="{63B3BB69-23CF-44E3-9099-C40C66FF867C}">
                  <a14:compatExt spid="_x0000_s179204"/>
                </a:ext>
                <a:ext uri="{FF2B5EF4-FFF2-40B4-BE49-F238E27FC236}">
                  <a16:creationId xmlns:a16="http://schemas.microsoft.com/office/drawing/2014/main" id="{00000000-0008-0000-0300-000004B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79205" name="Button 5" hidden="1">
              <a:extLst>
                <a:ext uri="{63B3BB69-23CF-44E3-9099-C40C66FF867C}">
                  <a14:compatExt spid="_x0000_s179205"/>
                </a:ext>
                <a:ext uri="{FF2B5EF4-FFF2-40B4-BE49-F238E27FC236}">
                  <a16:creationId xmlns:a16="http://schemas.microsoft.com/office/drawing/2014/main" id="{00000000-0008-0000-0300-000005B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79206" name="Button 6" hidden="1">
              <a:extLst>
                <a:ext uri="{63B3BB69-23CF-44E3-9099-C40C66FF867C}">
                  <a14:compatExt spid="_x0000_s179206"/>
                </a:ext>
                <a:ext uri="{FF2B5EF4-FFF2-40B4-BE49-F238E27FC236}">
                  <a16:creationId xmlns:a16="http://schemas.microsoft.com/office/drawing/2014/main" id="{00000000-0008-0000-0300-000006B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79207" name="Button 7" hidden="1">
              <a:extLst>
                <a:ext uri="{63B3BB69-23CF-44E3-9099-C40C66FF867C}">
                  <a14:compatExt spid="_x0000_s179207"/>
                </a:ext>
                <a:ext uri="{FF2B5EF4-FFF2-40B4-BE49-F238E27FC236}">
                  <a16:creationId xmlns:a16="http://schemas.microsoft.com/office/drawing/2014/main" id="{00000000-0008-0000-0300-000007B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79208" name="Button 8" hidden="1">
              <a:extLst>
                <a:ext uri="{63B3BB69-23CF-44E3-9099-C40C66FF867C}">
                  <a14:compatExt spid="_x0000_s179208"/>
                </a:ext>
                <a:ext uri="{FF2B5EF4-FFF2-40B4-BE49-F238E27FC236}">
                  <a16:creationId xmlns:a16="http://schemas.microsoft.com/office/drawing/2014/main" id="{00000000-0008-0000-0300-000008B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79209" name="Button 9" hidden="1">
              <a:extLst>
                <a:ext uri="{63B3BB69-23CF-44E3-9099-C40C66FF867C}">
                  <a14:compatExt spid="_x0000_s179209"/>
                </a:ext>
                <a:ext uri="{FF2B5EF4-FFF2-40B4-BE49-F238E27FC236}">
                  <a16:creationId xmlns:a16="http://schemas.microsoft.com/office/drawing/2014/main" id="{00000000-0008-0000-0300-000009B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79210" name="Button 10" hidden="1">
              <a:extLst>
                <a:ext uri="{63B3BB69-23CF-44E3-9099-C40C66FF867C}">
                  <a14:compatExt spid="_x0000_s179210"/>
                </a:ext>
                <a:ext uri="{FF2B5EF4-FFF2-40B4-BE49-F238E27FC236}">
                  <a16:creationId xmlns:a16="http://schemas.microsoft.com/office/drawing/2014/main" id="{00000000-0008-0000-0300-00000AB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79211" name="Button 11" hidden="1">
              <a:extLst>
                <a:ext uri="{63B3BB69-23CF-44E3-9099-C40C66FF867C}">
                  <a14:compatExt spid="_x0000_s179211"/>
                </a:ext>
                <a:ext uri="{FF2B5EF4-FFF2-40B4-BE49-F238E27FC236}">
                  <a16:creationId xmlns:a16="http://schemas.microsoft.com/office/drawing/2014/main" id="{00000000-0008-0000-0300-00000BB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79212" name="Button 12" hidden="1">
              <a:extLst>
                <a:ext uri="{63B3BB69-23CF-44E3-9099-C40C66FF867C}">
                  <a14:compatExt spid="_x0000_s179212"/>
                </a:ext>
                <a:ext uri="{FF2B5EF4-FFF2-40B4-BE49-F238E27FC236}">
                  <a16:creationId xmlns:a16="http://schemas.microsoft.com/office/drawing/2014/main" id="{00000000-0008-0000-0300-00000CB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79213" name="Button 13" hidden="1">
              <a:extLst>
                <a:ext uri="{63B3BB69-23CF-44E3-9099-C40C66FF867C}">
                  <a14:compatExt spid="_x0000_s179213"/>
                </a:ext>
                <a:ext uri="{FF2B5EF4-FFF2-40B4-BE49-F238E27FC236}">
                  <a16:creationId xmlns:a16="http://schemas.microsoft.com/office/drawing/2014/main" id="{00000000-0008-0000-0300-00000DB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79214" name="Button 14" hidden="1">
              <a:extLst>
                <a:ext uri="{63B3BB69-23CF-44E3-9099-C40C66FF867C}">
                  <a14:compatExt spid="_x0000_s179214"/>
                </a:ext>
                <a:ext uri="{FF2B5EF4-FFF2-40B4-BE49-F238E27FC236}">
                  <a16:creationId xmlns:a16="http://schemas.microsoft.com/office/drawing/2014/main" id="{00000000-0008-0000-0300-00000EB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79215" name="Button 15" hidden="1">
              <a:extLst>
                <a:ext uri="{63B3BB69-23CF-44E3-9099-C40C66FF867C}">
                  <a14:compatExt spid="_x0000_s179215"/>
                </a:ext>
                <a:ext uri="{FF2B5EF4-FFF2-40B4-BE49-F238E27FC236}">
                  <a16:creationId xmlns:a16="http://schemas.microsoft.com/office/drawing/2014/main" id="{00000000-0008-0000-0300-00000FB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79216" name="Button 16" hidden="1">
              <a:extLst>
                <a:ext uri="{63B3BB69-23CF-44E3-9099-C40C66FF867C}">
                  <a14:compatExt spid="_x0000_s179216"/>
                </a:ext>
                <a:ext uri="{FF2B5EF4-FFF2-40B4-BE49-F238E27FC236}">
                  <a16:creationId xmlns:a16="http://schemas.microsoft.com/office/drawing/2014/main" id="{00000000-0008-0000-0300-000010B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79217" name="Button 17" hidden="1">
              <a:extLst>
                <a:ext uri="{63B3BB69-23CF-44E3-9099-C40C66FF867C}">
                  <a14:compatExt spid="_x0000_s179217"/>
                </a:ext>
                <a:ext uri="{FF2B5EF4-FFF2-40B4-BE49-F238E27FC236}">
                  <a16:creationId xmlns:a16="http://schemas.microsoft.com/office/drawing/2014/main" id="{00000000-0008-0000-0300-000011B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79218" name="Button 18" hidden="1">
              <a:extLst>
                <a:ext uri="{63B3BB69-23CF-44E3-9099-C40C66FF867C}">
                  <a14:compatExt spid="_x0000_s179218"/>
                </a:ext>
                <a:ext uri="{FF2B5EF4-FFF2-40B4-BE49-F238E27FC236}">
                  <a16:creationId xmlns:a16="http://schemas.microsoft.com/office/drawing/2014/main" id="{00000000-0008-0000-0300-000012B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79219" name="Button 19" hidden="1">
              <a:extLst>
                <a:ext uri="{63B3BB69-23CF-44E3-9099-C40C66FF867C}">
                  <a14:compatExt spid="_x0000_s179219"/>
                </a:ext>
                <a:ext uri="{FF2B5EF4-FFF2-40B4-BE49-F238E27FC236}">
                  <a16:creationId xmlns:a16="http://schemas.microsoft.com/office/drawing/2014/main" id="{00000000-0008-0000-0300-000013B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79220" name="Button 20" hidden="1">
              <a:extLst>
                <a:ext uri="{63B3BB69-23CF-44E3-9099-C40C66FF867C}">
                  <a14:compatExt spid="_x0000_s179220"/>
                </a:ext>
                <a:ext uri="{FF2B5EF4-FFF2-40B4-BE49-F238E27FC236}">
                  <a16:creationId xmlns:a16="http://schemas.microsoft.com/office/drawing/2014/main" id="{00000000-0008-0000-0300-000014B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45409" name="Button 1" hidden="1">
              <a:extLst>
                <a:ext uri="{63B3BB69-23CF-44E3-9099-C40C66FF867C}">
                  <a14:compatExt spid="_x0000_s145409"/>
                </a:ext>
                <a:ext uri="{FF2B5EF4-FFF2-40B4-BE49-F238E27FC236}">
                  <a16:creationId xmlns:a16="http://schemas.microsoft.com/office/drawing/2014/main" id="{00000000-0008-0000-0400-000001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45410" name="Button 2" hidden="1">
              <a:extLst>
                <a:ext uri="{63B3BB69-23CF-44E3-9099-C40C66FF867C}">
                  <a14:compatExt spid="_x0000_s145410"/>
                </a:ext>
                <a:ext uri="{FF2B5EF4-FFF2-40B4-BE49-F238E27FC236}">
                  <a16:creationId xmlns:a16="http://schemas.microsoft.com/office/drawing/2014/main" id="{00000000-0008-0000-0400-000002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45411" name="Button 3" hidden="1">
              <a:extLst>
                <a:ext uri="{63B3BB69-23CF-44E3-9099-C40C66FF867C}">
                  <a14:compatExt spid="_x0000_s145411"/>
                </a:ext>
                <a:ext uri="{FF2B5EF4-FFF2-40B4-BE49-F238E27FC236}">
                  <a16:creationId xmlns:a16="http://schemas.microsoft.com/office/drawing/2014/main" id="{00000000-0008-0000-0400-000003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45412" name="Button 4" hidden="1">
              <a:extLst>
                <a:ext uri="{63B3BB69-23CF-44E3-9099-C40C66FF867C}">
                  <a14:compatExt spid="_x0000_s145412"/>
                </a:ext>
                <a:ext uri="{FF2B5EF4-FFF2-40B4-BE49-F238E27FC236}">
                  <a16:creationId xmlns:a16="http://schemas.microsoft.com/office/drawing/2014/main" id="{00000000-0008-0000-0400-000004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45413" name="Button 5" hidden="1">
              <a:extLst>
                <a:ext uri="{63B3BB69-23CF-44E3-9099-C40C66FF867C}">
                  <a14:compatExt spid="_x0000_s145413"/>
                </a:ext>
                <a:ext uri="{FF2B5EF4-FFF2-40B4-BE49-F238E27FC236}">
                  <a16:creationId xmlns:a16="http://schemas.microsoft.com/office/drawing/2014/main" id="{00000000-0008-0000-0400-000005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45414" name="Button 6" hidden="1">
              <a:extLst>
                <a:ext uri="{63B3BB69-23CF-44E3-9099-C40C66FF867C}">
                  <a14:compatExt spid="_x0000_s145414"/>
                </a:ext>
                <a:ext uri="{FF2B5EF4-FFF2-40B4-BE49-F238E27FC236}">
                  <a16:creationId xmlns:a16="http://schemas.microsoft.com/office/drawing/2014/main" id="{00000000-0008-0000-0400-000006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45415" name="Button 7" hidden="1">
              <a:extLst>
                <a:ext uri="{63B3BB69-23CF-44E3-9099-C40C66FF867C}">
                  <a14:compatExt spid="_x0000_s145415"/>
                </a:ext>
                <a:ext uri="{FF2B5EF4-FFF2-40B4-BE49-F238E27FC236}">
                  <a16:creationId xmlns:a16="http://schemas.microsoft.com/office/drawing/2014/main" id="{00000000-0008-0000-0400-000007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45416" name="Button 8" hidden="1">
              <a:extLst>
                <a:ext uri="{63B3BB69-23CF-44E3-9099-C40C66FF867C}">
                  <a14:compatExt spid="_x0000_s145416"/>
                </a:ext>
                <a:ext uri="{FF2B5EF4-FFF2-40B4-BE49-F238E27FC236}">
                  <a16:creationId xmlns:a16="http://schemas.microsoft.com/office/drawing/2014/main" id="{00000000-0008-0000-0400-000008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45417" name="Button 9" hidden="1">
              <a:extLst>
                <a:ext uri="{63B3BB69-23CF-44E3-9099-C40C66FF867C}">
                  <a14:compatExt spid="_x0000_s145417"/>
                </a:ext>
                <a:ext uri="{FF2B5EF4-FFF2-40B4-BE49-F238E27FC236}">
                  <a16:creationId xmlns:a16="http://schemas.microsoft.com/office/drawing/2014/main" id="{00000000-0008-0000-0400-000009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45418" name="Button 10" hidden="1">
              <a:extLst>
                <a:ext uri="{63B3BB69-23CF-44E3-9099-C40C66FF867C}">
                  <a14:compatExt spid="_x0000_s145418"/>
                </a:ext>
                <a:ext uri="{FF2B5EF4-FFF2-40B4-BE49-F238E27FC236}">
                  <a16:creationId xmlns:a16="http://schemas.microsoft.com/office/drawing/2014/main" id="{00000000-0008-0000-0400-00000A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45419" name="Button 11" hidden="1">
              <a:extLst>
                <a:ext uri="{63B3BB69-23CF-44E3-9099-C40C66FF867C}">
                  <a14:compatExt spid="_x0000_s145419"/>
                </a:ext>
                <a:ext uri="{FF2B5EF4-FFF2-40B4-BE49-F238E27FC236}">
                  <a16:creationId xmlns:a16="http://schemas.microsoft.com/office/drawing/2014/main" id="{00000000-0008-0000-0400-00000B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45420" name="Button 12" hidden="1">
              <a:extLst>
                <a:ext uri="{63B3BB69-23CF-44E3-9099-C40C66FF867C}">
                  <a14:compatExt spid="_x0000_s145420"/>
                </a:ext>
                <a:ext uri="{FF2B5EF4-FFF2-40B4-BE49-F238E27FC236}">
                  <a16:creationId xmlns:a16="http://schemas.microsoft.com/office/drawing/2014/main" id="{00000000-0008-0000-0400-00000C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45421" name="Button 13" hidden="1">
              <a:extLst>
                <a:ext uri="{63B3BB69-23CF-44E3-9099-C40C66FF867C}">
                  <a14:compatExt spid="_x0000_s145421"/>
                </a:ext>
                <a:ext uri="{FF2B5EF4-FFF2-40B4-BE49-F238E27FC236}">
                  <a16:creationId xmlns:a16="http://schemas.microsoft.com/office/drawing/2014/main" id="{00000000-0008-0000-0400-00000D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45485" name="Button 77" hidden="1">
              <a:extLst>
                <a:ext uri="{63B3BB69-23CF-44E3-9099-C40C66FF867C}">
                  <a14:compatExt spid="_x0000_s145485"/>
                </a:ext>
                <a:ext uri="{FF2B5EF4-FFF2-40B4-BE49-F238E27FC236}">
                  <a16:creationId xmlns:a16="http://schemas.microsoft.com/office/drawing/2014/main" id="{00000000-0008-0000-0400-00004D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45486" name="Button 78" hidden="1">
              <a:extLst>
                <a:ext uri="{63B3BB69-23CF-44E3-9099-C40C66FF867C}">
                  <a14:compatExt spid="_x0000_s145486"/>
                </a:ext>
                <a:ext uri="{FF2B5EF4-FFF2-40B4-BE49-F238E27FC236}">
                  <a16:creationId xmlns:a16="http://schemas.microsoft.com/office/drawing/2014/main" id="{00000000-0008-0000-0400-00004E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45543" name="Button 135" hidden="1">
              <a:extLst>
                <a:ext uri="{63B3BB69-23CF-44E3-9099-C40C66FF867C}">
                  <a14:compatExt spid="_x0000_s145543"/>
                </a:ext>
                <a:ext uri="{FF2B5EF4-FFF2-40B4-BE49-F238E27FC236}">
                  <a16:creationId xmlns:a16="http://schemas.microsoft.com/office/drawing/2014/main" id="{00000000-0008-0000-0400-000087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45544" name="Button 136" hidden="1">
              <a:extLst>
                <a:ext uri="{63B3BB69-23CF-44E3-9099-C40C66FF867C}">
                  <a14:compatExt spid="_x0000_s145544"/>
                </a:ext>
                <a:ext uri="{FF2B5EF4-FFF2-40B4-BE49-F238E27FC236}">
                  <a16:creationId xmlns:a16="http://schemas.microsoft.com/office/drawing/2014/main" id="{00000000-0008-0000-0400-000088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45545" name="Button 137" hidden="1">
              <a:extLst>
                <a:ext uri="{63B3BB69-23CF-44E3-9099-C40C66FF867C}">
                  <a14:compatExt spid="_x0000_s145545"/>
                </a:ext>
                <a:ext uri="{FF2B5EF4-FFF2-40B4-BE49-F238E27FC236}">
                  <a16:creationId xmlns:a16="http://schemas.microsoft.com/office/drawing/2014/main" id="{00000000-0008-0000-0400-000089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45546" name="Button 138" hidden="1">
              <a:extLst>
                <a:ext uri="{63B3BB69-23CF-44E3-9099-C40C66FF867C}">
                  <a14:compatExt spid="_x0000_s145546"/>
                </a:ext>
                <a:ext uri="{FF2B5EF4-FFF2-40B4-BE49-F238E27FC236}">
                  <a16:creationId xmlns:a16="http://schemas.microsoft.com/office/drawing/2014/main" id="{00000000-0008-0000-0400-00008A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45547" name="Button 139" hidden="1">
              <a:extLst>
                <a:ext uri="{63B3BB69-23CF-44E3-9099-C40C66FF867C}">
                  <a14:compatExt spid="_x0000_s145547"/>
                </a:ext>
                <a:ext uri="{FF2B5EF4-FFF2-40B4-BE49-F238E27FC236}">
                  <a16:creationId xmlns:a16="http://schemas.microsoft.com/office/drawing/2014/main" id="{00000000-0008-0000-0400-00008B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63841" name="Button 1" hidden="1">
              <a:extLst>
                <a:ext uri="{63B3BB69-23CF-44E3-9099-C40C66FF867C}">
                  <a14:compatExt spid="_x0000_s163841"/>
                </a:ext>
                <a:ext uri="{FF2B5EF4-FFF2-40B4-BE49-F238E27FC236}">
                  <a16:creationId xmlns:a16="http://schemas.microsoft.com/office/drawing/2014/main" id="{00000000-0008-0000-0500-000001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63842" name="Button 2" hidden="1">
              <a:extLst>
                <a:ext uri="{63B3BB69-23CF-44E3-9099-C40C66FF867C}">
                  <a14:compatExt spid="_x0000_s163842"/>
                </a:ext>
                <a:ext uri="{FF2B5EF4-FFF2-40B4-BE49-F238E27FC236}">
                  <a16:creationId xmlns:a16="http://schemas.microsoft.com/office/drawing/2014/main" id="{00000000-0008-0000-0500-000002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63843" name="Button 3" hidden="1">
              <a:extLst>
                <a:ext uri="{63B3BB69-23CF-44E3-9099-C40C66FF867C}">
                  <a14:compatExt spid="_x0000_s163843"/>
                </a:ext>
                <a:ext uri="{FF2B5EF4-FFF2-40B4-BE49-F238E27FC236}">
                  <a16:creationId xmlns:a16="http://schemas.microsoft.com/office/drawing/2014/main" id="{00000000-0008-0000-0500-000003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3844" name="Button 4" hidden="1">
              <a:extLst>
                <a:ext uri="{63B3BB69-23CF-44E3-9099-C40C66FF867C}">
                  <a14:compatExt spid="_x0000_s163844"/>
                </a:ext>
                <a:ext uri="{FF2B5EF4-FFF2-40B4-BE49-F238E27FC236}">
                  <a16:creationId xmlns:a16="http://schemas.microsoft.com/office/drawing/2014/main" id="{00000000-0008-0000-0500-000004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63845" name="Button 5" hidden="1">
              <a:extLst>
                <a:ext uri="{63B3BB69-23CF-44E3-9099-C40C66FF867C}">
                  <a14:compatExt spid="_x0000_s163845"/>
                </a:ext>
                <a:ext uri="{FF2B5EF4-FFF2-40B4-BE49-F238E27FC236}">
                  <a16:creationId xmlns:a16="http://schemas.microsoft.com/office/drawing/2014/main" id="{00000000-0008-0000-0500-000005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63846" name="Button 6" hidden="1">
              <a:extLst>
                <a:ext uri="{63B3BB69-23CF-44E3-9099-C40C66FF867C}">
                  <a14:compatExt spid="_x0000_s163846"/>
                </a:ext>
                <a:ext uri="{FF2B5EF4-FFF2-40B4-BE49-F238E27FC236}">
                  <a16:creationId xmlns:a16="http://schemas.microsoft.com/office/drawing/2014/main" id="{00000000-0008-0000-0500-000006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63847" name="Button 7" hidden="1">
              <a:extLst>
                <a:ext uri="{63B3BB69-23CF-44E3-9099-C40C66FF867C}">
                  <a14:compatExt spid="_x0000_s163847"/>
                </a:ext>
                <a:ext uri="{FF2B5EF4-FFF2-40B4-BE49-F238E27FC236}">
                  <a16:creationId xmlns:a16="http://schemas.microsoft.com/office/drawing/2014/main" id="{00000000-0008-0000-0500-000007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3848" name="Button 8" hidden="1">
              <a:extLst>
                <a:ext uri="{63B3BB69-23CF-44E3-9099-C40C66FF867C}">
                  <a14:compatExt spid="_x0000_s163848"/>
                </a:ext>
                <a:ext uri="{FF2B5EF4-FFF2-40B4-BE49-F238E27FC236}">
                  <a16:creationId xmlns:a16="http://schemas.microsoft.com/office/drawing/2014/main" id="{00000000-0008-0000-0500-000008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3849" name="Button 9" hidden="1">
              <a:extLst>
                <a:ext uri="{63B3BB69-23CF-44E3-9099-C40C66FF867C}">
                  <a14:compatExt spid="_x0000_s163849"/>
                </a:ext>
                <a:ext uri="{FF2B5EF4-FFF2-40B4-BE49-F238E27FC236}">
                  <a16:creationId xmlns:a16="http://schemas.microsoft.com/office/drawing/2014/main" id="{00000000-0008-0000-0500-000009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63850" name="Button 10" hidden="1">
              <a:extLst>
                <a:ext uri="{63B3BB69-23CF-44E3-9099-C40C66FF867C}">
                  <a14:compatExt spid="_x0000_s163850"/>
                </a:ext>
                <a:ext uri="{FF2B5EF4-FFF2-40B4-BE49-F238E27FC236}">
                  <a16:creationId xmlns:a16="http://schemas.microsoft.com/office/drawing/2014/main" id="{00000000-0008-0000-0500-00000A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63851" name="Button 11" hidden="1">
              <a:extLst>
                <a:ext uri="{63B3BB69-23CF-44E3-9099-C40C66FF867C}">
                  <a14:compatExt spid="_x0000_s163851"/>
                </a:ext>
                <a:ext uri="{FF2B5EF4-FFF2-40B4-BE49-F238E27FC236}">
                  <a16:creationId xmlns:a16="http://schemas.microsoft.com/office/drawing/2014/main" id="{00000000-0008-0000-0500-00000B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63852" name="Button 12" hidden="1">
              <a:extLst>
                <a:ext uri="{63B3BB69-23CF-44E3-9099-C40C66FF867C}">
                  <a14:compatExt spid="_x0000_s163852"/>
                </a:ext>
                <a:ext uri="{FF2B5EF4-FFF2-40B4-BE49-F238E27FC236}">
                  <a16:creationId xmlns:a16="http://schemas.microsoft.com/office/drawing/2014/main" id="{00000000-0008-0000-0500-00000C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63853" name="Button 13" hidden="1">
              <a:extLst>
                <a:ext uri="{63B3BB69-23CF-44E3-9099-C40C66FF867C}">
                  <a14:compatExt spid="_x0000_s163853"/>
                </a:ext>
                <a:ext uri="{FF2B5EF4-FFF2-40B4-BE49-F238E27FC236}">
                  <a16:creationId xmlns:a16="http://schemas.microsoft.com/office/drawing/2014/main" id="{00000000-0008-0000-0500-00000D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63854" name="Button 14" hidden="1">
              <a:extLst>
                <a:ext uri="{63B3BB69-23CF-44E3-9099-C40C66FF867C}">
                  <a14:compatExt spid="_x0000_s163854"/>
                </a:ext>
                <a:ext uri="{FF2B5EF4-FFF2-40B4-BE49-F238E27FC236}">
                  <a16:creationId xmlns:a16="http://schemas.microsoft.com/office/drawing/2014/main" id="{00000000-0008-0000-0500-00000E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63855" name="Button 15" hidden="1">
              <a:extLst>
                <a:ext uri="{63B3BB69-23CF-44E3-9099-C40C66FF867C}">
                  <a14:compatExt spid="_x0000_s163855"/>
                </a:ext>
                <a:ext uri="{FF2B5EF4-FFF2-40B4-BE49-F238E27FC236}">
                  <a16:creationId xmlns:a16="http://schemas.microsoft.com/office/drawing/2014/main" id="{00000000-0008-0000-0500-00000F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63856" name="Button 16" hidden="1">
              <a:extLst>
                <a:ext uri="{63B3BB69-23CF-44E3-9099-C40C66FF867C}">
                  <a14:compatExt spid="_x0000_s163856"/>
                </a:ext>
                <a:ext uri="{FF2B5EF4-FFF2-40B4-BE49-F238E27FC236}">
                  <a16:creationId xmlns:a16="http://schemas.microsoft.com/office/drawing/2014/main" id="{00000000-0008-0000-0500-000010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63857" name="Button 17" hidden="1">
              <a:extLst>
                <a:ext uri="{63B3BB69-23CF-44E3-9099-C40C66FF867C}">
                  <a14:compatExt spid="_x0000_s163857"/>
                </a:ext>
                <a:ext uri="{FF2B5EF4-FFF2-40B4-BE49-F238E27FC236}">
                  <a16:creationId xmlns:a16="http://schemas.microsoft.com/office/drawing/2014/main" id="{00000000-0008-0000-0500-000011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63858" name="Button 18" hidden="1">
              <a:extLst>
                <a:ext uri="{63B3BB69-23CF-44E3-9099-C40C66FF867C}">
                  <a14:compatExt spid="_x0000_s163858"/>
                </a:ext>
                <a:ext uri="{FF2B5EF4-FFF2-40B4-BE49-F238E27FC236}">
                  <a16:creationId xmlns:a16="http://schemas.microsoft.com/office/drawing/2014/main" id="{00000000-0008-0000-0500-000012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63859" name="Button 19" hidden="1">
              <a:extLst>
                <a:ext uri="{63B3BB69-23CF-44E3-9099-C40C66FF867C}">
                  <a14:compatExt spid="_x0000_s163859"/>
                </a:ext>
                <a:ext uri="{FF2B5EF4-FFF2-40B4-BE49-F238E27FC236}">
                  <a16:creationId xmlns:a16="http://schemas.microsoft.com/office/drawing/2014/main" id="{00000000-0008-0000-0500-000013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63860" name="Button 20" hidden="1">
              <a:extLst>
                <a:ext uri="{63B3BB69-23CF-44E3-9099-C40C66FF867C}">
                  <a14:compatExt spid="_x0000_s163860"/>
                </a:ext>
                <a:ext uri="{FF2B5EF4-FFF2-40B4-BE49-F238E27FC236}">
                  <a16:creationId xmlns:a16="http://schemas.microsoft.com/office/drawing/2014/main" id="{00000000-0008-0000-0500-0000148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73057" name="Button 1" hidden="1">
              <a:extLst>
                <a:ext uri="{63B3BB69-23CF-44E3-9099-C40C66FF867C}">
                  <a14:compatExt spid="_x0000_s173057"/>
                </a:ext>
                <a:ext uri="{FF2B5EF4-FFF2-40B4-BE49-F238E27FC236}">
                  <a16:creationId xmlns:a16="http://schemas.microsoft.com/office/drawing/2014/main" id="{00000000-0008-0000-0600-000001A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73058" name="Button 2" hidden="1">
              <a:extLst>
                <a:ext uri="{63B3BB69-23CF-44E3-9099-C40C66FF867C}">
                  <a14:compatExt spid="_x0000_s173058"/>
                </a:ext>
                <a:ext uri="{FF2B5EF4-FFF2-40B4-BE49-F238E27FC236}">
                  <a16:creationId xmlns:a16="http://schemas.microsoft.com/office/drawing/2014/main" id="{00000000-0008-0000-0600-000002A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73059" name="Button 3" hidden="1">
              <a:extLst>
                <a:ext uri="{63B3BB69-23CF-44E3-9099-C40C66FF867C}">
                  <a14:compatExt spid="_x0000_s173059"/>
                </a:ext>
                <a:ext uri="{FF2B5EF4-FFF2-40B4-BE49-F238E27FC236}">
                  <a16:creationId xmlns:a16="http://schemas.microsoft.com/office/drawing/2014/main" id="{00000000-0008-0000-0600-000003A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73060" name="Button 4" hidden="1">
              <a:extLst>
                <a:ext uri="{63B3BB69-23CF-44E3-9099-C40C66FF867C}">
                  <a14:compatExt spid="_x0000_s173060"/>
                </a:ext>
                <a:ext uri="{FF2B5EF4-FFF2-40B4-BE49-F238E27FC236}">
                  <a16:creationId xmlns:a16="http://schemas.microsoft.com/office/drawing/2014/main" id="{00000000-0008-0000-0600-000004A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73061" name="Button 5" hidden="1">
              <a:extLst>
                <a:ext uri="{63B3BB69-23CF-44E3-9099-C40C66FF867C}">
                  <a14:compatExt spid="_x0000_s173061"/>
                </a:ext>
                <a:ext uri="{FF2B5EF4-FFF2-40B4-BE49-F238E27FC236}">
                  <a16:creationId xmlns:a16="http://schemas.microsoft.com/office/drawing/2014/main" id="{00000000-0008-0000-0600-000005A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73062" name="Button 6" hidden="1">
              <a:extLst>
                <a:ext uri="{63B3BB69-23CF-44E3-9099-C40C66FF867C}">
                  <a14:compatExt spid="_x0000_s173062"/>
                </a:ext>
                <a:ext uri="{FF2B5EF4-FFF2-40B4-BE49-F238E27FC236}">
                  <a16:creationId xmlns:a16="http://schemas.microsoft.com/office/drawing/2014/main" id="{00000000-0008-0000-0600-000006A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73063" name="Button 7" hidden="1">
              <a:extLst>
                <a:ext uri="{63B3BB69-23CF-44E3-9099-C40C66FF867C}">
                  <a14:compatExt spid="_x0000_s173063"/>
                </a:ext>
                <a:ext uri="{FF2B5EF4-FFF2-40B4-BE49-F238E27FC236}">
                  <a16:creationId xmlns:a16="http://schemas.microsoft.com/office/drawing/2014/main" id="{00000000-0008-0000-0600-000007A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73064" name="Button 8" hidden="1">
              <a:extLst>
                <a:ext uri="{63B3BB69-23CF-44E3-9099-C40C66FF867C}">
                  <a14:compatExt spid="_x0000_s173064"/>
                </a:ext>
                <a:ext uri="{FF2B5EF4-FFF2-40B4-BE49-F238E27FC236}">
                  <a16:creationId xmlns:a16="http://schemas.microsoft.com/office/drawing/2014/main" id="{00000000-0008-0000-0600-000008A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73065" name="Button 9" hidden="1">
              <a:extLst>
                <a:ext uri="{63B3BB69-23CF-44E3-9099-C40C66FF867C}">
                  <a14:compatExt spid="_x0000_s173065"/>
                </a:ext>
                <a:ext uri="{FF2B5EF4-FFF2-40B4-BE49-F238E27FC236}">
                  <a16:creationId xmlns:a16="http://schemas.microsoft.com/office/drawing/2014/main" id="{00000000-0008-0000-0600-000009A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73066" name="Button 10" hidden="1">
              <a:extLst>
                <a:ext uri="{63B3BB69-23CF-44E3-9099-C40C66FF867C}">
                  <a14:compatExt spid="_x0000_s173066"/>
                </a:ext>
                <a:ext uri="{FF2B5EF4-FFF2-40B4-BE49-F238E27FC236}">
                  <a16:creationId xmlns:a16="http://schemas.microsoft.com/office/drawing/2014/main" id="{00000000-0008-0000-0600-00000AA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73067" name="Button 11" hidden="1">
              <a:extLst>
                <a:ext uri="{63B3BB69-23CF-44E3-9099-C40C66FF867C}">
                  <a14:compatExt spid="_x0000_s173067"/>
                </a:ext>
                <a:ext uri="{FF2B5EF4-FFF2-40B4-BE49-F238E27FC236}">
                  <a16:creationId xmlns:a16="http://schemas.microsoft.com/office/drawing/2014/main" id="{00000000-0008-0000-0600-00000BA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73068" name="Button 12" hidden="1">
              <a:extLst>
                <a:ext uri="{63B3BB69-23CF-44E3-9099-C40C66FF867C}">
                  <a14:compatExt spid="_x0000_s173068"/>
                </a:ext>
                <a:ext uri="{FF2B5EF4-FFF2-40B4-BE49-F238E27FC236}">
                  <a16:creationId xmlns:a16="http://schemas.microsoft.com/office/drawing/2014/main" id="{00000000-0008-0000-0600-00000CA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73069" name="Button 13" hidden="1">
              <a:extLst>
                <a:ext uri="{63B3BB69-23CF-44E3-9099-C40C66FF867C}">
                  <a14:compatExt spid="_x0000_s173069"/>
                </a:ext>
                <a:ext uri="{FF2B5EF4-FFF2-40B4-BE49-F238E27FC236}">
                  <a16:creationId xmlns:a16="http://schemas.microsoft.com/office/drawing/2014/main" id="{00000000-0008-0000-0600-00000DA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</xdr:row>
          <xdr:rowOff>152400</xdr:rowOff>
        </xdr:from>
        <xdr:to>
          <xdr:col>38</xdr:col>
          <xdr:colOff>0</xdr:colOff>
          <xdr:row>7</xdr:row>
          <xdr:rowOff>161925</xdr:rowOff>
        </xdr:to>
        <xdr:sp macro="" textlink="">
          <xdr:nvSpPr>
            <xdr:cNvPr id="173070" name="Button 14" hidden="1">
              <a:extLst>
                <a:ext uri="{63B3BB69-23CF-44E3-9099-C40C66FF867C}">
                  <a14:compatExt spid="_x0000_s173070"/>
                </a:ext>
                <a:ext uri="{FF2B5EF4-FFF2-40B4-BE49-F238E27FC236}">
                  <a16:creationId xmlns:a16="http://schemas.microsoft.com/office/drawing/2014/main" id="{00000000-0008-0000-0600-00000EA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19050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73071" name="Button 15" hidden="1">
              <a:extLst>
                <a:ext uri="{63B3BB69-23CF-44E3-9099-C40C66FF867C}">
                  <a14:compatExt spid="_x0000_s173071"/>
                </a:ext>
                <a:ext uri="{FF2B5EF4-FFF2-40B4-BE49-F238E27FC236}">
                  <a16:creationId xmlns:a16="http://schemas.microsoft.com/office/drawing/2014/main" id="{00000000-0008-0000-0600-00000FA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73072" name="Button 16" hidden="1">
              <a:extLst>
                <a:ext uri="{63B3BB69-23CF-44E3-9099-C40C66FF867C}">
                  <a14:compatExt spid="_x0000_s173072"/>
                </a:ext>
                <a:ext uri="{FF2B5EF4-FFF2-40B4-BE49-F238E27FC236}">
                  <a16:creationId xmlns:a16="http://schemas.microsoft.com/office/drawing/2014/main" id="{00000000-0008-0000-0600-000010A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73073" name="Button 17" hidden="1">
              <a:extLst>
                <a:ext uri="{63B3BB69-23CF-44E3-9099-C40C66FF867C}">
                  <a14:compatExt spid="_x0000_s173073"/>
                </a:ext>
                <a:ext uri="{FF2B5EF4-FFF2-40B4-BE49-F238E27FC236}">
                  <a16:creationId xmlns:a16="http://schemas.microsoft.com/office/drawing/2014/main" id="{00000000-0008-0000-0600-000011A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19050</xdr:rowOff>
        </xdr:from>
        <xdr:to>
          <xdr:col>38</xdr:col>
          <xdr:colOff>0</xdr:colOff>
          <xdr:row>7</xdr:row>
          <xdr:rowOff>190500</xdr:rowOff>
        </xdr:to>
        <xdr:sp macro="" textlink="">
          <xdr:nvSpPr>
            <xdr:cNvPr id="173074" name="Button 18" hidden="1">
              <a:extLst>
                <a:ext uri="{63B3BB69-23CF-44E3-9099-C40C66FF867C}">
                  <a14:compatExt spid="_x0000_s173074"/>
                </a:ext>
                <a:ext uri="{FF2B5EF4-FFF2-40B4-BE49-F238E27FC236}">
                  <a16:creationId xmlns:a16="http://schemas.microsoft.com/office/drawing/2014/main" id="{00000000-0008-0000-0600-000012A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19050</xdr:rowOff>
        </xdr:from>
        <xdr:to>
          <xdr:col>46</xdr:col>
          <xdr:colOff>0</xdr:colOff>
          <xdr:row>7</xdr:row>
          <xdr:rowOff>190500</xdr:rowOff>
        </xdr:to>
        <xdr:sp macro="" textlink="">
          <xdr:nvSpPr>
            <xdr:cNvPr id="173075" name="Button 19" hidden="1">
              <a:extLst>
                <a:ext uri="{63B3BB69-23CF-44E3-9099-C40C66FF867C}">
                  <a14:compatExt spid="_x0000_s173075"/>
                </a:ext>
                <a:ext uri="{FF2B5EF4-FFF2-40B4-BE49-F238E27FC236}">
                  <a16:creationId xmlns:a16="http://schemas.microsoft.com/office/drawing/2014/main" id="{00000000-0008-0000-0600-000013A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73076" name="Button 20" hidden="1">
              <a:extLst>
                <a:ext uri="{63B3BB69-23CF-44E3-9099-C40C66FF867C}">
                  <a14:compatExt spid="_x0000_s173076"/>
                </a:ext>
                <a:ext uri="{FF2B5EF4-FFF2-40B4-BE49-F238E27FC236}">
                  <a16:creationId xmlns:a16="http://schemas.microsoft.com/office/drawing/2014/main" id="{00000000-0008-0000-0600-000014A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67937" name="Button 1" hidden="1">
              <a:extLst>
                <a:ext uri="{63B3BB69-23CF-44E3-9099-C40C66FF867C}">
                  <a14:compatExt spid="_x0000_s167937"/>
                </a:ext>
                <a:ext uri="{FF2B5EF4-FFF2-40B4-BE49-F238E27FC236}">
                  <a16:creationId xmlns:a16="http://schemas.microsoft.com/office/drawing/2014/main" id="{00000000-0008-0000-0700-000001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11</xdr:col>
          <xdr:colOff>0</xdr:colOff>
          <xdr:row>7</xdr:row>
          <xdr:rowOff>180975</xdr:rowOff>
        </xdr:to>
        <xdr:sp macro="" textlink="">
          <xdr:nvSpPr>
            <xdr:cNvPr id="167938" name="Button 2" hidden="1">
              <a:extLst>
                <a:ext uri="{63B3BB69-23CF-44E3-9099-C40C66FF867C}">
                  <a14:compatExt spid="_x0000_s167938"/>
                </a:ext>
                <a:ext uri="{FF2B5EF4-FFF2-40B4-BE49-F238E27FC236}">
                  <a16:creationId xmlns:a16="http://schemas.microsoft.com/office/drawing/2014/main" id="{00000000-0008-0000-0700-000002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</xdr:colOff>
          <xdr:row>7</xdr:row>
          <xdr:rowOff>0</xdr:rowOff>
        </xdr:from>
        <xdr:to>
          <xdr:col>19</xdr:col>
          <xdr:colOff>0</xdr:colOff>
          <xdr:row>7</xdr:row>
          <xdr:rowOff>171450</xdr:rowOff>
        </xdr:to>
        <xdr:sp macro="" textlink="">
          <xdr:nvSpPr>
            <xdr:cNvPr id="167939" name="Button 3" hidden="1">
              <a:extLst>
                <a:ext uri="{63B3BB69-23CF-44E3-9099-C40C66FF867C}">
                  <a14:compatExt spid="_x0000_s167939"/>
                </a:ext>
                <a:ext uri="{FF2B5EF4-FFF2-40B4-BE49-F238E27FC236}">
                  <a16:creationId xmlns:a16="http://schemas.microsoft.com/office/drawing/2014/main" id="{00000000-0008-0000-0700-000003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7940" name="Button 4" hidden="1">
              <a:extLst>
                <a:ext uri="{63B3BB69-23CF-44E3-9099-C40C66FF867C}">
                  <a14:compatExt spid="_x0000_s167940"/>
                </a:ext>
                <a:ext uri="{FF2B5EF4-FFF2-40B4-BE49-F238E27FC236}">
                  <a16:creationId xmlns:a16="http://schemas.microsoft.com/office/drawing/2014/main" id="{00000000-0008-0000-0700-000004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28575</xdr:colOff>
          <xdr:row>2</xdr:row>
          <xdr:rowOff>9525</xdr:rowOff>
        </xdr:from>
        <xdr:to>
          <xdr:col>61</xdr:col>
          <xdr:colOff>0</xdr:colOff>
          <xdr:row>4</xdr:row>
          <xdr:rowOff>0</xdr:rowOff>
        </xdr:to>
        <xdr:sp macro="" textlink="">
          <xdr:nvSpPr>
            <xdr:cNvPr id="167941" name="Button 5" hidden="1">
              <a:extLst>
                <a:ext uri="{63B3BB69-23CF-44E3-9099-C40C66FF867C}">
                  <a14:compatExt spid="_x0000_s167941"/>
                </a:ext>
                <a:ext uri="{FF2B5EF4-FFF2-40B4-BE49-F238E27FC236}">
                  <a16:creationId xmlns:a16="http://schemas.microsoft.com/office/drawing/2014/main" id="{00000000-0008-0000-0700-000005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9525</xdr:rowOff>
        </xdr:from>
        <xdr:to>
          <xdr:col>14</xdr:col>
          <xdr:colOff>0</xdr:colOff>
          <xdr:row>8</xdr:row>
          <xdr:rowOff>0</xdr:rowOff>
        </xdr:to>
        <xdr:sp macro="" textlink="">
          <xdr:nvSpPr>
            <xdr:cNvPr id="167942" name="Button 6" hidden="1">
              <a:extLst>
                <a:ext uri="{63B3BB69-23CF-44E3-9099-C40C66FF867C}">
                  <a14:compatExt spid="_x0000_s167942"/>
                </a:ext>
                <a:ext uri="{FF2B5EF4-FFF2-40B4-BE49-F238E27FC236}">
                  <a16:creationId xmlns:a16="http://schemas.microsoft.com/office/drawing/2014/main" id="{00000000-0008-0000-0700-000006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7</xdr:row>
          <xdr:rowOff>9525</xdr:rowOff>
        </xdr:from>
        <xdr:to>
          <xdr:col>22</xdr:col>
          <xdr:colOff>0</xdr:colOff>
          <xdr:row>8</xdr:row>
          <xdr:rowOff>0</xdr:rowOff>
        </xdr:to>
        <xdr:sp macro="" textlink="">
          <xdr:nvSpPr>
            <xdr:cNvPr id="167943" name="Button 7" hidden="1">
              <a:extLst>
                <a:ext uri="{63B3BB69-23CF-44E3-9099-C40C66FF867C}">
                  <a14:compatExt spid="_x0000_s167943"/>
                </a:ext>
                <a:ext uri="{FF2B5EF4-FFF2-40B4-BE49-F238E27FC236}">
                  <a16:creationId xmlns:a16="http://schemas.microsoft.com/office/drawing/2014/main" id="{00000000-0008-0000-0700-000007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7944" name="Button 8" hidden="1">
              <a:extLst>
                <a:ext uri="{63B3BB69-23CF-44E3-9099-C40C66FF867C}">
                  <a14:compatExt spid="_x0000_s167944"/>
                </a:ext>
                <a:ext uri="{FF2B5EF4-FFF2-40B4-BE49-F238E27FC236}">
                  <a16:creationId xmlns:a16="http://schemas.microsoft.com/office/drawing/2014/main" id="{00000000-0008-0000-0700-000008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167945" name="Button 9" hidden="1">
              <a:extLst>
                <a:ext uri="{63B3BB69-23CF-44E3-9099-C40C66FF867C}">
                  <a14:compatExt spid="_x0000_s167945"/>
                </a:ext>
                <a:ext uri="{FF2B5EF4-FFF2-40B4-BE49-F238E27FC236}">
                  <a16:creationId xmlns:a16="http://schemas.microsoft.com/office/drawing/2014/main" id="{00000000-0008-0000-0700-000009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19050</xdr:colOff>
          <xdr:row>6</xdr:row>
          <xdr:rowOff>19050</xdr:rowOff>
        </xdr:from>
        <xdr:to>
          <xdr:col>57</xdr:col>
          <xdr:colOff>0</xdr:colOff>
          <xdr:row>8</xdr:row>
          <xdr:rowOff>0</xdr:rowOff>
        </xdr:to>
        <xdr:sp macro="" textlink="">
          <xdr:nvSpPr>
            <xdr:cNvPr id="167946" name="Button 10" hidden="1">
              <a:extLst>
                <a:ext uri="{63B3BB69-23CF-44E3-9099-C40C66FF867C}">
                  <a14:compatExt spid="_x0000_s167946"/>
                </a:ext>
                <a:ext uri="{FF2B5EF4-FFF2-40B4-BE49-F238E27FC236}">
                  <a16:creationId xmlns:a16="http://schemas.microsoft.com/office/drawing/2014/main" id="{00000000-0008-0000-0700-00000A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 pl.pnt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67947" name="Button 11" hidden="1">
              <a:extLst>
                <a:ext uri="{63B3BB69-23CF-44E3-9099-C40C66FF867C}">
                  <a14:compatExt spid="_x0000_s167947"/>
                </a:ext>
                <a:ext uri="{FF2B5EF4-FFF2-40B4-BE49-F238E27FC236}">
                  <a16:creationId xmlns:a16="http://schemas.microsoft.com/office/drawing/2014/main" id="{00000000-0008-0000-0700-00000B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7</xdr:row>
          <xdr:rowOff>0</xdr:rowOff>
        </xdr:from>
        <xdr:to>
          <xdr:col>2</xdr:col>
          <xdr:colOff>1504950</xdr:colOff>
          <xdr:row>7</xdr:row>
          <xdr:rowOff>180975</xdr:rowOff>
        </xdr:to>
        <xdr:sp macro="" textlink="">
          <xdr:nvSpPr>
            <xdr:cNvPr id="167948" name="Button 12" hidden="1">
              <a:extLst>
                <a:ext uri="{63B3BB69-23CF-44E3-9099-C40C66FF867C}">
                  <a14:compatExt spid="_x0000_s167948"/>
                </a:ext>
                <a:ext uri="{FF2B5EF4-FFF2-40B4-BE49-F238E27FC236}">
                  <a16:creationId xmlns:a16="http://schemas.microsoft.com/office/drawing/2014/main" id="{00000000-0008-0000-0700-00000C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6</xdr:row>
          <xdr:rowOff>152400</xdr:rowOff>
        </xdr:from>
        <xdr:to>
          <xdr:col>27</xdr:col>
          <xdr:colOff>0</xdr:colOff>
          <xdr:row>7</xdr:row>
          <xdr:rowOff>161925</xdr:rowOff>
        </xdr:to>
        <xdr:sp macro="" textlink="">
          <xdr:nvSpPr>
            <xdr:cNvPr id="167949" name="Button 13" hidden="1">
              <a:extLst>
                <a:ext uri="{63B3BB69-23CF-44E3-9099-C40C66FF867C}">
                  <a14:compatExt spid="_x0000_s167949"/>
                </a:ext>
                <a:ext uri="{FF2B5EF4-FFF2-40B4-BE49-F238E27FC236}">
                  <a16:creationId xmlns:a16="http://schemas.microsoft.com/office/drawing/2014/main" id="{00000000-0008-0000-0700-00000D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6</xdr:row>
          <xdr:rowOff>152400</xdr:rowOff>
        </xdr:from>
        <xdr:to>
          <xdr:col>30</xdr:col>
          <xdr:colOff>0</xdr:colOff>
          <xdr:row>7</xdr:row>
          <xdr:rowOff>161925</xdr:rowOff>
        </xdr:to>
        <xdr:sp macro="" textlink="">
          <xdr:nvSpPr>
            <xdr:cNvPr id="167950" name="Button 14" hidden="1">
              <a:extLst>
                <a:ext uri="{63B3BB69-23CF-44E3-9099-C40C66FF867C}">
                  <a14:compatExt spid="_x0000_s167950"/>
                </a:ext>
                <a:ext uri="{FF2B5EF4-FFF2-40B4-BE49-F238E27FC236}">
                  <a16:creationId xmlns:a16="http://schemas.microsoft.com/office/drawing/2014/main" id="{00000000-0008-0000-0700-00000E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7951" name="Button 15" hidden="1">
              <a:extLst>
                <a:ext uri="{63B3BB69-23CF-44E3-9099-C40C66FF867C}">
                  <a14:compatExt spid="_x0000_s167951"/>
                </a:ext>
                <a:ext uri="{FF2B5EF4-FFF2-40B4-BE49-F238E27FC236}">
                  <a16:creationId xmlns:a16="http://schemas.microsoft.com/office/drawing/2014/main" id="{00000000-0008-0000-0700-00000F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67952" name="Button 16" hidden="1">
              <a:extLst>
                <a:ext uri="{63B3BB69-23CF-44E3-9099-C40C66FF867C}">
                  <a14:compatExt spid="_x0000_s167952"/>
                </a:ext>
                <a:ext uri="{FF2B5EF4-FFF2-40B4-BE49-F238E27FC236}">
                  <a16:creationId xmlns:a16="http://schemas.microsoft.com/office/drawing/2014/main" id="{00000000-0008-0000-0700-000010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7953" name="Button 17" hidden="1">
              <a:extLst>
                <a:ext uri="{63B3BB69-23CF-44E3-9099-C40C66FF867C}">
                  <a14:compatExt spid="_x0000_s167953"/>
                </a:ext>
                <a:ext uri="{FF2B5EF4-FFF2-40B4-BE49-F238E27FC236}">
                  <a16:creationId xmlns:a16="http://schemas.microsoft.com/office/drawing/2014/main" id="{00000000-0008-0000-0700-000011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67954" name="Button 18" hidden="1">
              <a:extLst>
                <a:ext uri="{63B3BB69-23CF-44E3-9099-C40C66FF867C}">
                  <a14:compatExt spid="_x0000_s167954"/>
                </a:ext>
                <a:ext uri="{FF2B5EF4-FFF2-40B4-BE49-F238E27FC236}">
                  <a16:creationId xmlns:a16="http://schemas.microsoft.com/office/drawing/2014/main" id="{00000000-0008-0000-0700-000012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19050</xdr:rowOff>
        </xdr:from>
        <xdr:to>
          <xdr:col>30</xdr:col>
          <xdr:colOff>0</xdr:colOff>
          <xdr:row>7</xdr:row>
          <xdr:rowOff>190500</xdr:rowOff>
        </xdr:to>
        <xdr:sp macro="" textlink="">
          <xdr:nvSpPr>
            <xdr:cNvPr id="167955" name="Button 19" hidden="1">
              <a:extLst>
                <a:ext uri="{63B3BB69-23CF-44E3-9099-C40C66FF867C}">
                  <a14:compatExt spid="_x0000_s167955"/>
                </a:ext>
                <a:ext uri="{FF2B5EF4-FFF2-40B4-BE49-F238E27FC236}">
                  <a16:creationId xmlns:a16="http://schemas.microsoft.com/office/drawing/2014/main" id="{00000000-0008-0000-0700-000013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Plaatsing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67956" name="Button 20" hidden="1">
              <a:extLst>
                <a:ext uri="{63B3BB69-23CF-44E3-9099-C40C66FF867C}">
                  <a14:compatExt spid="_x0000_s167956"/>
                </a:ext>
                <a:ext uri="{FF2B5EF4-FFF2-40B4-BE49-F238E27FC236}">
                  <a16:creationId xmlns:a16="http://schemas.microsoft.com/office/drawing/2014/main" id="{00000000-0008-0000-0700-0000149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</xdr:row>
          <xdr:rowOff>0</xdr:rowOff>
        </xdr:from>
        <xdr:to>
          <xdr:col>3</xdr:col>
          <xdr:colOff>1771650</xdr:colOff>
          <xdr:row>2</xdr:row>
          <xdr:rowOff>314325</xdr:rowOff>
        </xdr:to>
        <xdr:sp macro="" textlink="">
          <xdr:nvSpPr>
            <xdr:cNvPr id="65537" name="Button 1" hidden="1">
              <a:extLst>
                <a:ext uri="{63B3BB69-23CF-44E3-9099-C40C66FF867C}">
                  <a14:compatExt spid="_x0000_s65537"/>
                </a:ext>
                <a:ext uri="{FF2B5EF4-FFF2-40B4-BE49-F238E27FC236}">
                  <a16:creationId xmlns:a16="http://schemas.microsoft.com/office/drawing/2014/main" id="{00000000-0008-0000-0800-000001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Kampioenen opbouwen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5</xdr:row>
          <xdr:rowOff>19050</xdr:rowOff>
        </xdr:from>
        <xdr:to>
          <xdr:col>2</xdr:col>
          <xdr:colOff>1143000</xdr:colOff>
          <xdr:row>6</xdr:row>
          <xdr:rowOff>142875</xdr:rowOff>
        </xdr:to>
        <xdr:sp macro="" textlink="">
          <xdr:nvSpPr>
            <xdr:cNvPr id="109569" name="Button 1" hidden="1">
              <a:extLst>
                <a:ext uri="{63B3BB69-23CF-44E3-9099-C40C66FF867C}">
                  <a14:compatExt spid="_x0000_s109569"/>
                </a:ext>
                <a:ext uri="{FF2B5EF4-FFF2-40B4-BE49-F238E27FC236}">
                  <a16:creationId xmlns:a16="http://schemas.microsoft.com/office/drawing/2014/main" id="{00000000-0008-0000-0900-000001A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Winnaars opbouwen</a:t>
              </a:r>
            </a:p>
            <a:p>
              <a:pPr algn="ctr" rtl="0">
                <a:defRPr sz="1000"/>
              </a:pPr>
              <a:endPara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1162050</xdr:colOff>
          <xdr:row>5</xdr:row>
          <xdr:rowOff>19050</xdr:rowOff>
        </xdr:from>
        <xdr:to>
          <xdr:col>3</xdr:col>
          <xdr:colOff>790575</xdr:colOff>
          <xdr:row>6</xdr:row>
          <xdr:rowOff>142875</xdr:rowOff>
        </xdr:to>
        <xdr:sp macro="" textlink="">
          <xdr:nvSpPr>
            <xdr:cNvPr id="109570" name="Button 2" hidden="1">
              <a:extLst>
                <a:ext uri="{63B3BB69-23CF-44E3-9099-C40C66FF867C}">
                  <a14:compatExt spid="_x0000_s109570"/>
                </a:ext>
                <a:ext uri="{FF2B5EF4-FFF2-40B4-BE49-F238E27FC236}">
                  <a16:creationId xmlns:a16="http://schemas.microsoft.com/office/drawing/2014/main" id="{00000000-0008-0000-0900-000002A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Dubbele paarden/pony's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819150</xdr:colOff>
          <xdr:row>5</xdr:row>
          <xdr:rowOff>19050</xdr:rowOff>
        </xdr:from>
        <xdr:to>
          <xdr:col>6</xdr:col>
          <xdr:colOff>219075</xdr:colOff>
          <xdr:row>6</xdr:row>
          <xdr:rowOff>142875</xdr:rowOff>
        </xdr:to>
        <xdr:sp macro="" textlink="">
          <xdr:nvSpPr>
            <xdr:cNvPr id="109571" name="Button 3" hidden="1">
              <a:extLst>
                <a:ext uri="{63B3BB69-23CF-44E3-9099-C40C66FF867C}">
                  <a14:compatExt spid="_x0000_s109571"/>
                </a:ext>
                <a:ext uri="{FF2B5EF4-FFF2-40B4-BE49-F238E27FC236}">
                  <a16:creationId xmlns:a16="http://schemas.microsoft.com/office/drawing/2014/main" id="{00000000-0008-0000-0900-000003A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Importeren gegevens</a:t>
              </a:r>
            </a:p>
            <a:p>
              <a:pPr algn="ctr" rtl="0">
                <a:defRPr sz="1000"/>
              </a:pPr>
              <a:endPara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5</xdr:row>
          <xdr:rowOff>19050</xdr:rowOff>
        </xdr:from>
        <xdr:to>
          <xdr:col>8</xdr:col>
          <xdr:colOff>0</xdr:colOff>
          <xdr:row>6</xdr:row>
          <xdr:rowOff>142875</xdr:rowOff>
        </xdr:to>
        <xdr:sp macro="" textlink="">
          <xdr:nvSpPr>
            <xdr:cNvPr id="109572" name="Button 4" hidden="1">
              <a:extLst>
                <a:ext uri="{63B3BB69-23CF-44E3-9099-C40C66FF867C}">
                  <a14:compatExt spid="_x0000_s109572"/>
                </a:ext>
                <a:ext uri="{FF2B5EF4-FFF2-40B4-BE49-F238E27FC236}">
                  <a16:creationId xmlns:a16="http://schemas.microsoft.com/office/drawing/2014/main" id="{00000000-0008-0000-0900-000004A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Verwerken gegevens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145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44.xml"/><Relationship Id="rId5" Type="http://schemas.openxmlformats.org/officeDocument/2006/relationships/ctrlProp" Target="../ctrlProps/ctrlProp143.xml"/><Relationship Id="rId4" Type="http://schemas.openxmlformats.org/officeDocument/2006/relationships/ctrlProp" Target="../ctrlProps/ctrlProp14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14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14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8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3.xml"/><Relationship Id="rId20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23" Type="http://schemas.openxmlformats.org/officeDocument/2006/relationships/ctrlProp" Target="../ctrlProps/ctrlProp60.xml"/><Relationship Id="rId10" Type="http://schemas.openxmlformats.org/officeDocument/2006/relationships/ctrlProp" Target="../ctrlProps/ctrlProp47.xml"/><Relationship Id="rId19" Type="http://schemas.openxmlformats.org/officeDocument/2006/relationships/ctrlProp" Target="../ctrlProps/ctrlProp56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Relationship Id="rId22" Type="http://schemas.openxmlformats.org/officeDocument/2006/relationships/ctrlProp" Target="../ctrlProps/ctrlProp5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.xml"/><Relationship Id="rId13" Type="http://schemas.openxmlformats.org/officeDocument/2006/relationships/ctrlProp" Target="../ctrlProps/ctrlProp70.xml"/><Relationship Id="rId18" Type="http://schemas.openxmlformats.org/officeDocument/2006/relationships/ctrlProp" Target="../ctrlProps/ctrlProp75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78.xml"/><Relationship Id="rId7" Type="http://schemas.openxmlformats.org/officeDocument/2006/relationships/ctrlProp" Target="../ctrlProps/ctrlProp64.xml"/><Relationship Id="rId12" Type="http://schemas.openxmlformats.org/officeDocument/2006/relationships/ctrlProp" Target="../ctrlProps/ctrlProp69.xml"/><Relationship Id="rId17" Type="http://schemas.openxmlformats.org/officeDocument/2006/relationships/ctrlProp" Target="../ctrlProps/ctrlProp7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3.xml"/><Relationship Id="rId20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3.xml"/><Relationship Id="rId11" Type="http://schemas.openxmlformats.org/officeDocument/2006/relationships/ctrlProp" Target="../ctrlProps/ctrlProp68.xml"/><Relationship Id="rId5" Type="http://schemas.openxmlformats.org/officeDocument/2006/relationships/ctrlProp" Target="../ctrlProps/ctrlProp62.xml"/><Relationship Id="rId15" Type="http://schemas.openxmlformats.org/officeDocument/2006/relationships/ctrlProp" Target="../ctrlProps/ctrlProp72.xml"/><Relationship Id="rId23" Type="http://schemas.openxmlformats.org/officeDocument/2006/relationships/ctrlProp" Target="../ctrlProps/ctrlProp80.xml"/><Relationship Id="rId10" Type="http://schemas.openxmlformats.org/officeDocument/2006/relationships/ctrlProp" Target="../ctrlProps/ctrlProp67.xml"/><Relationship Id="rId19" Type="http://schemas.openxmlformats.org/officeDocument/2006/relationships/ctrlProp" Target="../ctrlProps/ctrlProp76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Relationship Id="rId14" Type="http://schemas.openxmlformats.org/officeDocument/2006/relationships/ctrlProp" Target="../ctrlProps/ctrlProp71.xml"/><Relationship Id="rId22" Type="http://schemas.openxmlformats.org/officeDocument/2006/relationships/ctrlProp" Target="../ctrlProps/ctrlProp7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5.xml"/><Relationship Id="rId13" Type="http://schemas.openxmlformats.org/officeDocument/2006/relationships/ctrlProp" Target="../ctrlProps/ctrlProp90.xml"/><Relationship Id="rId18" Type="http://schemas.openxmlformats.org/officeDocument/2006/relationships/ctrlProp" Target="../ctrlProps/ctrlProp95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98.xml"/><Relationship Id="rId7" Type="http://schemas.openxmlformats.org/officeDocument/2006/relationships/ctrlProp" Target="../ctrlProps/ctrlProp84.xml"/><Relationship Id="rId12" Type="http://schemas.openxmlformats.org/officeDocument/2006/relationships/ctrlProp" Target="../ctrlProps/ctrlProp89.xml"/><Relationship Id="rId17" Type="http://schemas.openxmlformats.org/officeDocument/2006/relationships/ctrlProp" Target="../ctrlProps/ctrlProp9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93.xml"/><Relationship Id="rId20" Type="http://schemas.openxmlformats.org/officeDocument/2006/relationships/ctrlProp" Target="../ctrlProps/ctrlProp9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83.xml"/><Relationship Id="rId11" Type="http://schemas.openxmlformats.org/officeDocument/2006/relationships/ctrlProp" Target="../ctrlProps/ctrlProp88.xml"/><Relationship Id="rId5" Type="http://schemas.openxmlformats.org/officeDocument/2006/relationships/ctrlProp" Target="../ctrlProps/ctrlProp82.xml"/><Relationship Id="rId15" Type="http://schemas.openxmlformats.org/officeDocument/2006/relationships/ctrlProp" Target="../ctrlProps/ctrlProp92.xml"/><Relationship Id="rId23" Type="http://schemas.openxmlformats.org/officeDocument/2006/relationships/ctrlProp" Target="../ctrlProps/ctrlProp100.xml"/><Relationship Id="rId10" Type="http://schemas.openxmlformats.org/officeDocument/2006/relationships/ctrlProp" Target="../ctrlProps/ctrlProp87.xml"/><Relationship Id="rId19" Type="http://schemas.openxmlformats.org/officeDocument/2006/relationships/ctrlProp" Target="../ctrlProps/ctrlProp96.xml"/><Relationship Id="rId4" Type="http://schemas.openxmlformats.org/officeDocument/2006/relationships/ctrlProp" Target="../ctrlProps/ctrlProp81.xml"/><Relationship Id="rId9" Type="http://schemas.openxmlformats.org/officeDocument/2006/relationships/ctrlProp" Target="../ctrlProps/ctrlProp86.xml"/><Relationship Id="rId14" Type="http://schemas.openxmlformats.org/officeDocument/2006/relationships/ctrlProp" Target="../ctrlProps/ctrlProp91.xml"/><Relationship Id="rId22" Type="http://schemas.openxmlformats.org/officeDocument/2006/relationships/ctrlProp" Target="../ctrlProps/ctrlProp99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5.xml"/><Relationship Id="rId13" Type="http://schemas.openxmlformats.org/officeDocument/2006/relationships/ctrlProp" Target="../ctrlProps/ctrlProp110.xml"/><Relationship Id="rId18" Type="http://schemas.openxmlformats.org/officeDocument/2006/relationships/ctrlProp" Target="../ctrlProps/ctrlProp115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18.xml"/><Relationship Id="rId7" Type="http://schemas.openxmlformats.org/officeDocument/2006/relationships/ctrlProp" Target="../ctrlProps/ctrlProp104.xml"/><Relationship Id="rId12" Type="http://schemas.openxmlformats.org/officeDocument/2006/relationships/ctrlProp" Target="../ctrlProps/ctrlProp109.xml"/><Relationship Id="rId17" Type="http://schemas.openxmlformats.org/officeDocument/2006/relationships/ctrlProp" Target="../ctrlProps/ctrlProp11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13.xml"/><Relationship Id="rId20" Type="http://schemas.openxmlformats.org/officeDocument/2006/relationships/ctrlProp" Target="../ctrlProps/ctrlProp11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03.xml"/><Relationship Id="rId11" Type="http://schemas.openxmlformats.org/officeDocument/2006/relationships/ctrlProp" Target="../ctrlProps/ctrlProp108.xml"/><Relationship Id="rId5" Type="http://schemas.openxmlformats.org/officeDocument/2006/relationships/ctrlProp" Target="../ctrlProps/ctrlProp102.xml"/><Relationship Id="rId15" Type="http://schemas.openxmlformats.org/officeDocument/2006/relationships/ctrlProp" Target="../ctrlProps/ctrlProp112.xml"/><Relationship Id="rId23" Type="http://schemas.openxmlformats.org/officeDocument/2006/relationships/ctrlProp" Target="../ctrlProps/ctrlProp120.xml"/><Relationship Id="rId10" Type="http://schemas.openxmlformats.org/officeDocument/2006/relationships/ctrlProp" Target="../ctrlProps/ctrlProp107.xml"/><Relationship Id="rId19" Type="http://schemas.openxmlformats.org/officeDocument/2006/relationships/ctrlProp" Target="../ctrlProps/ctrlProp116.xml"/><Relationship Id="rId4" Type="http://schemas.openxmlformats.org/officeDocument/2006/relationships/ctrlProp" Target="../ctrlProps/ctrlProp101.xml"/><Relationship Id="rId9" Type="http://schemas.openxmlformats.org/officeDocument/2006/relationships/ctrlProp" Target="../ctrlProps/ctrlProp106.xml"/><Relationship Id="rId14" Type="http://schemas.openxmlformats.org/officeDocument/2006/relationships/ctrlProp" Target="../ctrlProps/ctrlProp111.xml"/><Relationship Id="rId22" Type="http://schemas.openxmlformats.org/officeDocument/2006/relationships/ctrlProp" Target="../ctrlProps/ctrlProp119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5.xml"/><Relationship Id="rId13" Type="http://schemas.openxmlformats.org/officeDocument/2006/relationships/ctrlProp" Target="../ctrlProps/ctrlProp130.xml"/><Relationship Id="rId18" Type="http://schemas.openxmlformats.org/officeDocument/2006/relationships/ctrlProp" Target="../ctrlProps/ctrlProp135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138.xml"/><Relationship Id="rId7" Type="http://schemas.openxmlformats.org/officeDocument/2006/relationships/ctrlProp" Target="../ctrlProps/ctrlProp124.xml"/><Relationship Id="rId12" Type="http://schemas.openxmlformats.org/officeDocument/2006/relationships/ctrlProp" Target="../ctrlProps/ctrlProp129.xml"/><Relationship Id="rId17" Type="http://schemas.openxmlformats.org/officeDocument/2006/relationships/ctrlProp" Target="../ctrlProps/ctrlProp13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33.xml"/><Relationship Id="rId20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23.xml"/><Relationship Id="rId11" Type="http://schemas.openxmlformats.org/officeDocument/2006/relationships/ctrlProp" Target="../ctrlProps/ctrlProp128.xml"/><Relationship Id="rId5" Type="http://schemas.openxmlformats.org/officeDocument/2006/relationships/ctrlProp" Target="../ctrlProps/ctrlProp122.xml"/><Relationship Id="rId15" Type="http://schemas.openxmlformats.org/officeDocument/2006/relationships/ctrlProp" Target="../ctrlProps/ctrlProp132.xml"/><Relationship Id="rId23" Type="http://schemas.openxmlformats.org/officeDocument/2006/relationships/ctrlProp" Target="../ctrlProps/ctrlProp140.xml"/><Relationship Id="rId10" Type="http://schemas.openxmlformats.org/officeDocument/2006/relationships/ctrlProp" Target="../ctrlProps/ctrlProp127.xml"/><Relationship Id="rId19" Type="http://schemas.openxmlformats.org/officeDocument/2006/relationships/ctrlProp" Target="../ctrlProps/ctrlProp136.xml"/><Relationship Id="rId4" Type="http://schemas.openxmlformats.org/officeDocument/2006/relationships/ctrlProp" Target="../ctrlProps/ctrlProp121.xml"/><Relationship Id="rId9" Type="http://schemas.openxmlformats.org/officeDocument/2006/relationships/ctrlProp" Target="../ctrlProps/ctrlProp126.xml"/><Relationship Id="rId14" Type="http://schemas.openxmlformats.org/officeDocument/2006/relationships/ctrlProp" Target="../ctrlProps/ctrlProp131.xml"/><Relationship Id="rId22" Type="http://schemas.openxmlformats.org/officeDocument/2006/relationships/ctrlProp" Target="../ctrlProps/ctrlProp13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14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0">
    <pageSetUpPr fitToPage="1"/>
  </sheetPr>
  <dimension ref="A1:A6"/>
  <sheetViews>
    <sheetView tabSelected="1" workbookViewId="0">
      <selection activeCell="A3" sqref="A3"/>
    </sheetView>
  </sheetViews>
  <sheetFormatPr defaultRowHeight="12.75" x14ac:dyDescent="0.2"/>
  <cols>
    <col min="1" max="1" width="128.28515625" customWidth="1"/>
  </cols>
  <sheetData>
    <row r="1" spans="1:1" ht="27.75" x14ac:dyDescent="0.2">
      <c r="A1" s="76" t="s">
        <v>72</v>
      </c>
    </row>
    <row r="2" spans="1:1" ht="27.75" x14ac:dyDescent="0.2">
      <c r="A2" s="76"/>
    </row>
    <row r="3" spans="1:1" ht="64.150000000000006" customHeight="1" x14ac:dyDescent="0.2">
      <c r="A3" s="77" t="s">
        <v>143</v>
      </c>
    </row>
    <row r="4" spans="1:1" ht="14.45" customHeight="1" x14ac:dyDescent="0.2">
      <c r="A4" s="77"/>
    </row>
    <row r="5" spans="1:1" ht="27.75" customHeight="1" x14ac:dyDescent="0.2">
      <c r="A5" s="77" t="s">
        <v>133</v>
      </c>
    </row>
    <row r="6" spans="1:1" s="101" customFormat="1" ht="27.75" customHeight="1" x14ac:dyDescent="0.4">
      <c r="A6" s="101" t="s">
        <v>134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16"/>
  <dimension ref="A1:N8"/>
  <sheetViews>
    <sheetView workbookViewId="0">
      <pane ySplit="8" topLeftCell="A9" activePane="bottomLeft" state="frozen"/>
      <selection activeCell="C4" sqref="C4:E4"/>
      <selection pane="bottomLeft" activeCell="D55" sqref="D55"/>
    </sheetView>
  </sheetViews>
  <sheetFormatPr defaultRowHeight="12.75" x14ac:dyDescent="0.2"/>
  <cols>
    <col min="1" max="1" width="5.7109375" style="1" customWidth="1"/>
    <col min="2" max="2" width="10.7109375" style="1" customWidth="1"/>
    <col min="3" max="3" width="27.7109375" style="1" customWidth="1"/>
    <col min="4" max="4" width="19.7109375" style="1" customWidth="1"/>
    <col min="5" max="5" width="6.7109375" style="1" customWidth="1"/>
    <col min="6" max="6" width="4.7109375" style="1" customWidth="1"/>
    <col min="7" max="8" width="19.7109375" style="1" customWidth="1"/>
    <col min="9" max="9" width="4.7109375" style="1" hidden="1" customWidth="1"/>
    <col min="10" max="10" width="4.7109375" style="58" hidden="1" customWidth="1"/>
    <col min="11" max="13" width="4.7109375" style="1" hidden="1" customWidth="1"/>
    <col min="14" max="14" width="4.85546875" style="1" bestFit="1" customWidth="1"/>
    <col min="15" max="15" width="4.5703125" bestFit="1" customWidth="1"/>
    <col min="16" max="16" width="4.7109375" bestFit="1" customWidth="1"/>
    <col min="17" max="17" width="5.5703125" customWidth="1"/>
    <col min="18" max="18" width="6" customWidth="1"/>
  </cols>
  <sheetData>
    <row r="1" spans="1:14" x14ac:dyDescent="0.2">
      <c r="A1" s="137" t="s">
        <v>58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32"/>
      <c r="N1" s="35"/>
    </row>
    <row r="2" spans="1:14" ht="12.75" hidden="1" customHeight="1" x14ac:dyDescent="0.2">
      <c r="A2" s="39"/>
      <c r="B2" s="40"/>
      <c r="C2" s="40">
        <v>9</v>
      </c>
      <c r="D2" s="9">
        <f>FLOOR((C2+3)/4,1)</f>
        <v>3</v>
      </c>
      <c r="E2" s="40"/>
      <c r="F2" s="40"/>
      <c r="G2" s="40"/>
      <c r="H2" s="40">
        <v>192</v>
      </c>
      <c r="I2" s="1">
        <v>190</v>
      </c>
      <c r="J2" s="58">
        <f>H2+I2</f>
        <v>382</v>
      </c>
      <c r="N2" s="41"/>
    </row>
    <row r="3" spans="1:14" x14ac:dyDescent="0.2">
      <c r="A3" s="33" t="s">
        <v>8</v>
      </c>
      <c r="B3" s="34"/>
      <c r="C3" s="140" t="str">
        <f>Instellingen!B3</f>
        <v>Kring NVF</v>
      </c>
      <c r="D3" s="142"/>
      <c r="E3" s="106" t="s">
        <v>59</v>
      </c>
      <c r="F3" s="107"/>
      <c r="G3" s="108"/>
      <c r="H3" s="143">
        <v>2</v>
      </c>
      <c r="I3" s="144"/>
      <c r="J3" s="144"/>
      <c r="K3" s="144"/>
      <c r="L3" s="144"/>
      <c r="M3" s="144"/>
      <c r="N3" s="145"/>
    </row>
    <row r="4" spans="1:14" hidden="1" x14ac:dyDescent="0.2">
      <c r="A4" s="42"/>
      <c r="B4" s="43"/>
      <c r="C4" s="44"/>
      <c r="D4" s="45"/>
      <c r="E4" s="45"/>
      <c r="F4" s="46"/>
      <c r="G4" s="47"/>
      <c r="H4" s="48"/>
      <c r="I4" s="48"/>
      <c r="J4" s="59"/>
      <c r="K4" s="48"/>
      <c r="L4" s="48"/>
      <c r="M4" s="49"/>
      <c r="N4" s="50"/>
    </row>
    <row r="5" spans="1:14" hidden="1" x14ac:dyDescent="0.2">
      <c r="A5" s="51"/>
      <c r="B5" s="52"/>
      <c r="C5" s="53"/>
      <c r="D5" s="54"/>
      <c r="E5" s="54"/>
      <c r="F5" s="55"/>
      <c r="G5" s="51"/>
      <c r="H5" s="56"/>
      <c r="I5" s="56"/>
      <c r="J5" s="60"/>
      <c r="K5" s="56"/>
      <c r="L5" s="56"/>
      <c r="M5" s="49"/>
      <c r="N5" s="50"/>
    </row>
    <row r="6" spans="1:14" ht="12.75" customHeight="1" x14ac:dyDescent="0.2">
      <c r="A6" s="170" t="s">
        <v>509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2"/>
    </row>
    <row r="7" spans="1:14" ht="12.75" customHeight="1" x14ac:dyDescent="0.2">
      <c r="A7" s="173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5"/>
    </row>
    <row r="8" spans="1:14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2" t="s">
        <v>60</v>
      </c>
      <c r="F8" s="2" t="s">
        <v>2</v>
      </c>
      <c r="G8" s="2" t="s">
        <v>3</v>
      </c>
      <c r="H8" s="7" t="s">
        <v>61</v>
      </c>
      <c r="I8" s="7" t="s">
        <v>62</v>
      </c>
      <c r="J8" s="21" t="s">
        <v>63</v>
      </c>
      <c r="K8" s="7"/>
      <c r="L8" s="7"/>
      <c r="M8" s="2"/>
      <c r="N8" s="57" t="s">
        <v>5</v>
      </c>
    </row>
  </sheetData>
  <mergeCells count="5">
    <mergeCell ref="A6:N7"/>
    <mergeCell ref="A1:L1"/>
    <mergeCell ref="C3:D3"/>
    <mergeCell ref="E3:G3"/>
    <mergeCell ref="H3:N3"/>
  </mergeCells>
  <phoneticPr fontId="0" type="noConversion"/>
  <dataValidations count="3">
    <dataValidation operator="lessThan" allowBlank="1" showInputMessage="1" showErrorMessage="1" error="De waarde is maximaal 500" sqref="H8" xr:uid="{00000000-0002-0000-1100-000000000000}"/>
    <dataValidation type="whole" allowBlank="1" showInputMessage="1" showErrorMessage="1" error="Het minimum is 1 en het maximum is 6" prompt="Hier wordt bedoeld van welke wedstrijd of proef de winnaars moeten worden opgebouwd voor onder andere de prijsuitreiking." sqref="H3:N3" xr:uid="{00000000-0002-0000-1100-000001000000}">
      <formula1>1</formula1>
      <formula2>6</formula2>
    </dataValidation>
    <dataValidation type="whole" operator="lessThan" allowBlank="1" showInputMessage="1" showErrorMessage="1" error="De waarde is maximaal 500" sqref="H9:I38671" xr:uid="{00000000-0002-0000-1100-000002000000}">
      <formula1>500</formula1>
    </dataValidation>
  </dataValidations>
  <pageMargins left="0.75" right="0.75" top="1" bottom="1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69" r:id="rId4" name="Button 1">
              <controlPr defaultSize="0" print="0" autoFill="0" autoPict="0" macro="[0]!Winnaars">
                <anchor moveWithCells="1" sizeWithCells="1">
                  <from>
                    <xdr:col>0</xdr:col>
                    <xdr:colOff>47625</xdr:colOff>
                    <xdr:row>5</xdr:row>
                    <xdr:rowOff>19050</xdr:rowOff>
                  </from>
                  <to>
                    <xdr:col>2</xdr:col>
                    <xdr:colOff>1143000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0" r:id="rId5" name="Button 2">
              <controlPr defaultSize="0" print="0" autoFill="0" autoPict="0" macro="[0]!Dubbele_Combinaties">
                <anchor moveWithCells="1" sizeWithCells="1">
                  <from>
                    <xdr:col>2</xdr:col>
                    <xdr:colOff>1162050</xdr:colOff>
                    <xdr:row>5</xdr:row>
                    <xdr:rowOff>19050</xdr:rowOff>
                  </from>
                  <to>
                    <xdr:col>3</xdr:col>
                    <xdr:colOff>790575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1" r:id="rId6" name="Button 3">
              <controlPr defaultSize="0" print="0" autoFill="0" autoPict="0" macro="[0]!Importeren_Gegevens">
                <anchor moveWithCells="1" sizeWithCells="1">
                  <from>
                    <xdr:col>3</xdr:col>
                    <xdr:colOff>819150</xdr:colOff>
                    <xdr:row>5</xdr:row>
                    <xdr:rowOff>19050</xdr:rowOff>
                  </from>
                  <to>
                    <xdr:col>6</xdr:col>
                    <xdr:colOff>219075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2" r:id="rId7" name="Button 4">
              <controlPr defaultSize="0" print="0" autoFill="0" autoPict="0" macro="[0]!Import_Verwerken">
                <anchor moveWithCells="1" sizeWithCells="1">
                  <from>
                    <xdr:col>6</xdr:col>
                    <xdr:colOff>247650</xdr:colOff>
                    <xdr:row>5</xdr:row>
                    <xdr:rowOff>19050</xdr:rowOff>
                  </from>
                  <to>
                    <xdr:col>8</xdr:col>
                    <xdr:colOff>0</xdr:colOff>
                    <xdr:row>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Blad9">
    <pageSetUpPr fitToPage="1"/>
  </sheetPr>
  <dimension ref="A1:D45"/>
  <sheetViews>
    <sheetView workbookViewId="0">
      <pane ySplit="2" topLeftCell="A22" activePane="bottomLeft" state="frozen"/>
      <selection activeCell="C4" sqref="C4:E4"/>
      <selection pane="bottomLeft" activeCell="E44" sqref="E44"/>
    </sheetView>
  </sheetViews>
  <sheetFormatPr defaultRowHeight="12.75" x14ac:dyDescent="0.2"/>
  <cols>
    <col min="1" max="1" width="36.5703125" bestFit="1" customWidth="1"/>
    <col min="2" max="2" width="37" customWidth="1"/>
    <col min="3" max="3" width="46.42578125" customWidth="1"/>
    <col min="4" max="4" width="15.85546875" customWidth="1"/>
  </cols>
  <sheetData>
    <row r="1" spans="1:4" x14ac:dyDescent="0.2">
      <c r="A1" s="25"/>
      <c r="B1" s="26" t="s">
        <v>37</v>
      </c>
      <c r="C1" s="26" t="s">
        <v>25</v>
      </c>
      <c r="D1" s="3"/>
    </row>
    <row r="2" spans="1:4" x14ac:dyDescent="0.2">
      <c r="A2" s="27" t="s">
        <v>38</v>
      </c>
      <c r="B2" s="2"/>
      <c r="C2" s="2"/>
      <c r="D2" s="22"/>
    </row>
    <row r="3" spans="1:4" x14ac:dyDescent="0.2">
      <c r="A3" s="28" t="s">
        <v>39</v>
      </c>
      <c r="B3" s="100" t="s">
        <v>144</v>
      </c>
      <c r="C3" s="30"/>
      <c r="D3" s="30"/>
    </row>
    <row r="4" spans="1:4" x14ac:dyDescent="0.2">
      <c r="A4" s="30" t="s">
        <v>40</v>
      </c>
      <c r="B4" s="29">
        <v>1</v>
      </c>
      <c r="C4" s="30" t="s">
        <v>41</v>
      </c>
      <c r="D4" s="30"/>
    </row>
    <row r="5" spans="1:4" x14ac:dyDescent="0.2">
      <c r="A5" s="30" t="s">
        <v>11</v>
      </c>
      <c r="B5" s="29">
        <v>99</v>
      </c>
      <c r="C5" s="30"/>
      <c r="D5" s="30"/>
    </row>
    <row r="6" spans="1:4" x14ac:dyDescent="0.2">
      <c r="A6" s="30" t="s">
        <v>42</v>
      </c>
      <c r="B6" s="29">
        <v>3</v>
      </c>
      <c r="C6" s="30"/>
      <c r="D6" s="30"/>
    </row>
    <row r="7" spans="1:4" x14ac:dyDescent="0.2">
      <c r="A7" s="30" t="s">
        <v>33</v>
      </c>
      <c r="B7" s="29">
        <v>1</v>
      </c>
      <c r="C7" s="30"/>
      <c r="D7" s="30"/>
    </row>
    <row r="8" spans="1:4" x14ac:dyDescent="0.2">
      <c r="A8" s="61" t="s">
        <v>124</v>
      </c>
      <c r="B8" s="30">
        <v>4</v>
      </c>
      <c r="C8" s="30"/>
      <c r="D8" s="30"/>
    </row>
    <row r="9" spans="1:4" hidden="1" x14ac:dyDescent="0.2">
      <c r="A9" s="30"/>
      <c r="B9" s="30"/>
      <c r="C9" s="30"/>
      <c r="D9" s="30"/>
    </row>
    <row r="10" spans="1:4" x14ac:dyDescent="0.2">
      <c r="A10" s="61" t="s">
        <v>64</v>
      </c>
      <c r="B10" s="29">
        <v>90</v>
      </c>
      <c r="C10" s="30" t="s">
        <v>65</v>
      </c>
      <c r="D10" s="30"/>
    </row>
    <row r="11" spans="1:4" hidden="1" x14ac:dyDescent="0.2">
      <c r="A11" s="30"/>
      <c r="B11" s="29"/>
      <c r="C11" s="30"/>
      <c r="D11" s="30"/>
    </row>
    <row r="12" spans="1:4" hidden="1" x14ac:dyDescent="0.2">
      <c r="A12" s="30"/>
      <c r="B12" s="29"/>
      <c r="C12" s="30"/>
      <c r="D12" s="30"/>
    </row>
    <row r="13" spans="1:4" x14ac:dyDescent="0.2">
      <c r="A13" s="30" t="s">
        <v>67</v>
      </c>
      <c r="B13" s="29"/>
      <c r="C13" s="30" t="s">
        <v>69</v>
      </c>
      <c r="D13" s="30"/>
    </row>
    <row r="14" spans="1:4" x14ac:dyDescent="0.2">
      <c r="A14" s="61" t="s">
        <v>132</v>
      </c>
      <c r="B14" s="29" t="s">
        <v>121</v>
      </c>
      <c r="C14" s="30"/>
      <c r="D14" s="30"/>
    </row>
    <row r="15" spans="1:4" hidden="1" x14ac:dyDescent="0.2">
      <c r="A15" s="61" t="s">
        <v>119</v>
      </c>
      <c r="B15" s="30"/>
      <c r="C15" s="30"/>
      <c r="D15" s="30"/>
    </row>
    <row r="16" spans="1:4" hidden="1" x14ac:dyDescent="0.2">
      <c r="A16" s="61" t="s">
        <v>120</v>
      </c>
      <c r="B16" s="30"/>
      <c r="C16" s="30"/>
      <c r="D16" s="30"/>
    </row>
    <row r="17" spans="1:4" hidden="1" x14ac:dyDescent="0.2">
      <c r="A17" s="61" t="s">
        <v>118</v>
      </c>
      <c r="B17" s="29" t="s">
        <v>121</v>
      </c>
      <c r="C17" s="30"/>
      <c r="D17" s="30"/>
    </row>
    <row r="18" spans="1:4" hidden="1" x14ac:dyDescent="0.2">
      <c r="A18" s="61" t="s">
        <v>120</v>
      </c>
      <c r="B18" s="30"/>
      <c r="C18" s="30"/>
      <c r="D18" s="30"/>
    </row>
    <row r="19" spans="1:4" hidden="1" x14ac:dyDescent="0.2"/>
    <row r="20" spans="1:4" hidden="1" x14ac:dyDescent="0.2"/>
    <row r="21" spans="1:4" hidden="1" x14ac:dyDescent="0.2"/>
    <row r="23" spans="1:4" ht="38.25" x14ac:dyDescent="0.2">
      <c r="A23" s="26" t="s">
        <v>66</v>
      </c>
      <c r="B23" s="2"/>
      <c r="C23" s="7" t="s">
        <v>43</v>
      </c>
      <c r="D23" s="2"/>
    </row>
    <row r="24" spans="1:4" hidden="1" x14ac:dyDescent="0.2">
      <c r="A24" s="30" t="s">
        <v>44</v>
      </c>
      <c r="B24" s="30">
        <v>1</v>
      </c>
      <c r="C24" s="30" t="s">
        <v>45</v>
      </c>
    </row>
    <row r="25" spans="1:4" x14ac:dyDescent="0.2">
      <c r="A25" s="30" t="s">
        <v>104</v>
      </c>
      <c r="B25" s="29"/>
      <c r="C25" s="30"/>
    </row>
    <row r="26" spans="1:4" x14ac:dyDescent="0.2">
      <c r="A26" s="30" t="s">
        <v>105</v>
      </c>
      <c r="B26" s="29"/>
      <c r="C26" s="30"/>
    </row>
    <row r="27" spans="1:4" x14ac:dyDescent="0.2">
      <c r="A27" s="30" t="s">
        <v>46</v>
      </c>
      <c r="B27" s="29"/>
      <c r="C27" s="30"/>
      <c r="D27" s="30"/>
    </row>
    <row r="28" spans="1:4" x14ac:dyDescent="0.2">
      <c r="A28" s="30" t="s">
        <v>47</v>
      </c>
      <c r="B28" s="29">
        <v>2</v>
      </c>
      <c r="C28" s="30"/>
      <c r="D28" s="30"/>
    </row>
    <row r="29" spans="1:4" x14ac:dyDescent="0.2">
      <c r="A29" s="30" t="s">
        <v>48</v>
      </c>
      <c r="B29" s="29"/>
      <c r="C29" s="30"/>
      <c r="D29" s="30"/>
    </row>
    <row r="30" spans="1:4" x14ac:dyDescent="0.2">
      <c r="A30" s="30" t="s">
        <v>49</v>
      </c>
      <c r="B30" s="29"/>
      <c r="C30" s="30"/>
      <c r="D30" s="30"/>
    </row>
    <row r="31" spans="1:4" x14ac:dyDescent="0.2">
      <c r="A31" s="30" t="s">
        <v>50</v>
      </c>
      <c r="B31" s="29">
        <v>3</v>
      </c>
      <c r="C31" s="30"/>
      <c r="D31" s="30"/>
    </row>
    <row r="32" spans="1:4" x14ac:dyDescent="0.2">
      <c r="A32" s="30"/>
      <c r="B32" s="29"/>
      <c r="C32" s="30"/>
      <c r="D32" s="30"/>
    </row>
    <row r="33" spans="1:4" x14ac:dyDescent="0.2">
      <c r="A33" s="30"/>
      <c r="B33" s="29"/>
      <c r="C33" s="30"/>
      <c r="D33" s="30"/>
    </row>
    <row r="35" spans="1:4" hidden="1" x14ac:dyDescent="0.2"/>
    <row r="36" spans="1:4" hidden="1" x14ac:dyDescent="0.2"/>
    <row r="37" spans="1:4" hidden="1" x14ac:dyDescent="0.2"/>
    <row r="38" spans="1:4" hidden="1" x14ac:dyDescent="0.2"/>
    <row r="39" spans="1:4" x14ac:dyDescent="0.2">
      <c r="A39" s="2" t="s">
        <v>51</v>
      </c>
      <c r="B39" s="2" t="s">
        <v>52</v>
      </c>
      <c r="C39" s="2" t="s">
        <v>53</v>
      </c>
      <c r="D39" s="71" t="s">
        <v>71</v>
      </c>
    </row>
    <row r="40" spans="1:4" x14ac:dyDescent="0.2">
      <c r="A40" s="30" t="s">
        <v>54</v>
      </c>
      <c r="B40" s="74" t="s">
        <v>145</v>
      </c>
      <c r="C40" s="75" t="s">
        <v>146</v>
      </c>
      <c r="D40" s="29" t="s">
        <v>508</v>
      </c>
    </row>
    <row r="41" spans="1:4" x14ac:dyDescent="0.2">
      <c r="A41" s="30" t="s">
        <v>55</v>
      </c>
      <c r="B41" s="74" t="s">
        <v>147</v>
      </c>
      <c r="C41" s="75" t="s">
        <v>148</v>
      </c>
      <c r="D41" s="29" t="s">
        <v>508</v>
      </c>
    </row>
    <row r="42" spans="1:4" x14ac:dyDescent="0.2">
      <c r="A42" s="30" t="s">
        <v>56</v>
      </c>
      <c r="B42" s="74" t="s">
        <v>149</v>
      </c>
      <c r="C42" s="75" t="s">
        <v>150</v>
      </c>
      <c r="D42" s="29" t="s">
        <v>100</v>
      </c>
    </row>
    <row r="43" spans="1:4" x14ac:dyDescent="0.2">
      <c r="A43" s="30" t="s">
        <v>57</v>
      </c>
      <c r="B43" s="8" t="s">
        <v>117</v>
      </c>
      <c r="C43" s="31" t="s">
        <v>117</v>
      </c>
      <c r="D43" s="29" t="s">
        <v>100</v>
      </c>
    </row>
    <row r="44" spans="1:4" x14ac:dyDescent="0.2">
      <c r="A44" s="30" t="s">
        <v>102</v>
      </c>
      <c r="B44" s="8" t="s">
        <v>117</v>
      </c>
      <c r="C44" s="31" t="s">
        <v>117</v>
      </c>
      <c r="D44" s="29" t="s">
        <v>100</v>
      </c>
    </row>
    <row r="45" spans="1:4" x14ac:dyDescent="0.2">
      <c r="A45" s="30" t="s">
        <v>103</v>
      </c>
      <c r="B45" s="8" t="s">
        <v>117</v>
      </c>
      <c r="C45" s="31" t="s">
        <v>117</v>
      </c>
      <c r="D45" s="29" t="s">
        <v>100</v>
      </c>
    </row>
  </sheetData>
  <sheetProtection algorithmName="SHA-512" hashValue="axQTqCKNMLAPkA5+1xI2tuQbyjn/9JOSZpDsFMa3wt4GjvN1Lpz0VXmJ6OXqUP/eU1UO5LMz8g3lJ6UJcHju1Q==" saltValue="/Maa/1AQZwNaMJx6zz5QQQ==" spinCount="100000" sheet="1" objects="1" scenarios="1"/>
  <phoneticPr fontId="0" type="noConversion"/>
  <dataValidations count="15">
    <dataValidation type="whole" allowBlank="1" showInputMessage="1" showErrorMessage="1" sqref="B9 B15:B16 B18" xr:uid="{00000000-0002-0000-1200-000000000000}">
      <formula1>1</formula1>
      <formula2>2</formula2>
    </dataValidation>
    <dataValidation type="whole" showInputMessage="1" showErrorMessage="1" error="Er moet een waarde ingevoerd worden van 1 t/m 6." sqref="B6" xr:uid="{00000000-0002-0000-1200-000001000000}">
      <formula1>1</formula1>
      <formula2>6</formula2>
    </dataValidation>
    <dataValidation type="whole" allowBlank="1" showInputMessage="1" showErrorMessage="1" sqref="B19:B22" xr:uid="{00000000-0002-0000-1200-000002000000}">
      <formula1>2</formula1>
      <formula2>3</formula2>
    </dataValidation>
    <dataValidation type="whole" allowBlank="1" showInputMessage="1" showErrorMessage="1" sqref="B32:B33" xr:uid="{00000000-0002-0000-1200-000003000000}">
      <formula1>2</formula1>
      <formula2>8</formula2>
    </dataValidation>
    <dataValidation type="whole" showInputMessage="1" showErrorMessage="1" error="Er moet een waarde ingevoerd worden." sqref="B5" xr:uid="{00000000-0002-0000-1200-000004000000}">
      <formula1>1</formula1>
      <formula2>999</formula2>
    </dataValidation>
    <dataValidation type="whole" showInputMessage="1" showErrorMessage="1" error="Er moet een waarde ingevoerd worden." sqref="B4" xr:uid="{00000000-0002-0000-1200-000005000000}">
      <formula1>1</formula1>
      <formula2>2</formula2>
    </dataValidation>
    <dataValidation type="whole" showInputMessage="1" showErrorMessage="1" error="De waarde kan zijn 0 of 1." sqref="B7" xr:uid="{00000000-0002-0000-1200-000006000000}">
      <formula1>0</formula1>
      <formula2>2</formula2>
    </dataValidation>
    <dataValidation type="textLength" showInputMessage="1" showErrorMessage="1" error="Er moet een tekst worden ingevoerd." sqref="B3" xr:uid="{00000000-0002-0000-1200-000007000000}">
      <formula1>1</formula1>
      <formula2>60</formula2>
    </dataValidation>
    <dataValidation type="whole" allowBlank="1" showInputMessage="1" showErrorMessage="1" error="Er moet een waarde ingevoerd worden van 1 t/m 999 of blanko." sqref="B10 B12" xr:uid="{00000000-0002-0000-1200-000008000000}">
      <formula1>1</formula1>
      <formula2>999</formula2>
    </dataValidation>
    <dataValidation type="whole" allowBlank="1" showInputMessage="1" showErrorMessage="1" error="De minimale waarde is 2 de maximale is 8" sqref="B27:B31" xr:uid="{00000000-0002-0000-1200-000009000000}">
      <formula1>2</formula1>
      <formula2>8</formula2>
    </dataValidation>
    <dataValidation type="list" allowBlank="1" showInputMessage="1" showErrorMessage="1" sqref="B13" xr:uid="{00000000-0002-0000-1200-00000A000000}">
      <formula1>"Aanmelden,Afmelden"</formula1>
    </dataValidation>
    <dataValidation type="whole" allowBlank="1" showInputMessage="1" showErrorMessage="1" error="Er moet een waarde ingevoerd worden van 2 t/m 4 of blanko." prompt="Indien hier een aantal wordt ingevoerd dan worden bij een lager aantal starts per combinatie de plaatsingspunten gezet op het aantal wat vermeld staat bij Plaatsingspunten te weinig starts." sqref="B11" xr:uid="{00000000-0002-0000-1200-00000B000000}">
      <formula1>2</formula1>
      <formula2>4</formula2>
    </dataValidation>
    <dataValidation type="list" allowBlank="1" showInputMessage="1" showErrorMessage="1" sqref="B14 B17" xr:uid="{00000000-0002-0000-1200-00000C000000}">
      <formula1>"Ja,Nee"</formula1>
    </dataValidation>
    <dataValidation type="list" allowBlank="1" showInputMessage="1" showErrorMessage="1" sqref="D40:D45" xr:uid="{00000000-0002-0000-1200-00000D000000}">
      <formula1>"1: fouten barrage, 2: totaal fouten"</formula1>
    </dataValidation>
    <dataValidation type="whole" showInputMessage="1" showErrorMessage="1" error="Er moet een waarde ingevoerd worden." sqref="B8" xr:uid="{AFAC62A7-BAB7-43E2-B476-1CB273049547}">
      <formula1>0</formula1>
      <formula2>8</formula2>
    </dataValidation>
  </dataValidations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5974" r:id="rId4" name="Button 22">
              <controlPr defaultSize="0" print="0" autoFill="0" autoPict="0" macro="[0]!verbergen_Tab">
                <anchor moveWithCells="1" sizeWithCells="1">
                  <from>
                    <xdr:col>2</xdr:col>
                    <xdr:colOff>161925</xdr:colOff>
                    <xdr:row>13</xdr:row>
                    <xdr:rowOff>38100</xdr:rowOff>
                  </from>
                  <to>
                    <xdr:col>2</xdr:col>
                    <xdr:colOff>3028950</xdr:colOff>
                    <xdr:row>16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Blad1">
    <pageSetUpPr fitToPage="1"/>
  </sheetPr>
  <dimension ref="A1:J48"/>
  <sheetViews>
    <sheetView workbookViewId="0">
      <pane ySplit="4" topLeftCell="A5" activePane="bottomLeft" state="frozen"/>
      <selection activeCell="C4" sqref="C4:E4"/>
      <selection pane="bottomLeft" activeCell="H48" sqref="H48"/>
    </sheetView>
  </sheetViews>
  <sheetFormatPr defaultRowHeight="12.75" x14ac:dyDescent="0.2"/>
  <cols>
    <col min="1" max="1" width="8" style="1" customWidth="1"/>
    <col min="2" max="2" width="10" style="1" customWidth="1"/>
    <col min="3" max="3" width="28.140625" style="1" customWidth="1"/>
    <col min="4" max="4" width="31.28515625" style="1" customWidth="1"/>
    <col min="5" max="5" width="6.7109375" style="96" bestFit="1" customWidth="1"/>
    <col min="6" max="6" width="4.140625" style="1" bestFit="1" customWidth="1"/>
    <col min="7" max="7" width="23.28515625" style="1" customWidth="1"/>
    <col min="8" max="8" width="30.42578125" style="1" customWidth="1"/>
  </cols>
  <sheetData>
    <row r="1" spans="1:10" x14ac:dyDescent="0.2">
      <c r="A1" s="178" t="s">
        <v>19</v>
      </c>
      <c r="B1" s="179"/>
      <c r="C1" s="179"/>
      <c r="D1" s="179"/>
      <c r="E1" s="179"/>
      <c r="F1" s="179"/>
      <c r="G1" s="179"/>
      <c r="H1" s="180"/>
    </row>
    <row r="2" spans="1:10" hidden="1" x14ac:dyDescent="0.2"/>
    <row r="3" spans="1:10" ht="25.5" customHeight="1" x14ac:dyDescent="0.2">
      <c r="A3" s="6" t="s">
        <v>8</v>
      </c>
      <c r="B3" s="176" t="s">
        <v>144</v>
      </c>
      <c r="C3" s="177"/>
      <c r="D3" s="177"/>
      <c r="E3" s="181" t="s">
        <v>122</v>
      </c>
      <c r="F3" s="182"/>
      <c r="G3" s="94" t="s">
        <v>32</v>
      </c>
      <c r="H3" s="93"/>
    </row>
    <row r="4" spans="1:10" x14ac:dyDescent="0.2">
      <c r="A4" s="2" t="s">
        <v>20</v>
      </c>
      <c r="B4" s="2" t="s">
        <v>6</v>
      </c>
      <c r="C4" s="71" t="s">
        <v>123</v>
      </c>
      <c r="D4" s="2" t="s">
        <v>1</v>
      </c>
      <c r="E4" s="97" t="s">
        <v>21</v>
      </c>
      <c r="F4" s="2" t="s">
        <v>23</v>
      </c>
      <c r="G4" s="2" t="s">
        <v>24</v>
      </c>
      <c r="H4" s="2" t="s">
        <v>25</v>
      </c>
      <c r="I4" s="95" t="str">
        <f>IF(C4&lt;&gt;"",RIGHT(C4,LEN(C4)-SEARCH(" ",C4,1)),"")</f>
        <v>/ amazone</v>
      </c>
      <c r="J4" s="95" t="str">
        <f>IF(C4&lt;&gt;"",LEFT(C4, SEARCH(" ",C4,1)),"")</f>
        <v xml:space="preserve">Ruiter </v>
      </c>
    </row>
    <row r="5" spans="1:10" x14ac:dyDescent="0.2">
      <c r="A5" s="4"/>
      <c r="B5" s="4"/>
      <c r="C5" s="4"/>
      <c r="D5" s="4"/>
      <c r="E5" s="98"/>
      <c r="F5" s="4"/>
    </row>
    <row r="6" spans="1:10" x14ac:dyDescent="0.2">
      <c r="C6" s="1" t="s">
        <v>138</v>
      </c>
      <c r="D6" s="1" t="s">
        <v>546</v>
      </c>
    </row>
    <row r="7" spans="1:10" x14ac:dyDescent="0.2">
      <c r="A7" s="1">
        <v>1</v>
      </c>
      <c r="B7" s="1" t="s">
        <v>157</v>
      </c>
      <c r="C7" s="1" t="s">
        <v>375</v>
      </c>
      <c r="D7" s="1" t="s">
        <v>158</v>
      </c>
      <c r="E7" s="96" t="s">
        <v>125</v>
      </c>
      <c r="G7" s="1" t="s">
        <v>156</v>
      </c>
      <c r="H7" s="1" t="s">
        <v>531</v>
      </c>
    </row>
    <row r="8" spans="1:10" x14ac:dyDescent="0.2">
      <c r="A8" s="1">
        <v>2</v>
      </c>
      <c r="B8" s="1" t="s">
        <v>209</v>
      </c>
      <c r="C8" s="1" t="s">
        <v>394</v>
      </c>
      <c r="D8" s="1" t="s">
        <v>210</v>
      </c>
      <c r="E8" s="96" t="s">
        <v>125</v>
      </c>
      <c r="G8" s="1" t="s">
        <v>161</v>
      </c>
    </row>
    <row r="9" spans="1:10" x14ac:dyDescent="0.2">
      <c r="A9" s="1">
        <v>3</v>
      </c>
      <c r="B9" s="1" t="s">
        <v>169</v>
      </c>
      <c r="C9" s="1" t="s">
        <v>380</v>
      </c>
      <c r="D9" s="1" t="s">
        <v>170</v>
      </c>
      <c r="E9" s="96" t="s">
        <v>125</v>
      </c>
      <c r="G9" s="1" t="s">
        <v>161</v>
      </c>
    </row>
    <row r="10" spans="1:10" x14ac:dyDescent="0.2">
      <c r="A10" s="1">
        <v>4</v>
      </c>
      <c r="B10" s="1" t="s">
        <v>154</v>
      </c>
      <c r="C10" s="1" t="s">
        <v>374</v>
      </c>
      <c r="D10" s="1" t="s">
        <v>155</v>
      </c>
      <c r="E10" s="96" t="s">
        <v>125</v>
      </c>
      <c r="G10" s="1" t="s">
        <v>156</v>
      </c>
    </row>
    <row r="11" spans="1:10" x14ac:dyDescent="0.2">
      <c r="A11" s="1">
        <v>5</v>
      </c>
      <c r="B11" s="1" t="s">
        <v>443</v>
      </c>
      <c r="C11" s="1" t="s">
        <v>494</v>
      </c>
      <c r="D11" s="1" t="s">
        <v>444</v>
      </c>
      <c r="E11" s="96" t="s">
        <v>125</v>
      </c>
      <c r="G11" s="1" t="s">
        <v>161</v>
      </c>
    </row>
    <row r="12" spans="1:10" x14ac:dyDescent="0.2">
      <c r="A12" s="1">
        <v>6</v>
      </c>
      <c r="B12" s="1" t="s">
        <v>167</v>
      </c>
      <c r="C12" s="1" t="s">
        <v>379</v>
      </c>
      <c r="D12" s="1" t="s">
        <v>168</v>
      </c>
      <c r="E12" s="96" t="s">
        <v>125</v>
      </c>
      <c r="G12" s="1" t="s">
        <v>161</v>
      </c>
    </row>
    <row r="13" spans="1:10" x14ac:dyDescent="0.2">
      <c r="A13" s="1">
        <v>7</v>
      </c>
      <c r="B13" s="1" t="s">
        <v>211</v>
      </c>
      <c r="C13" s="1" t="s">
        <v>394</v>
      </c>
      <c r="D13" s="1" t="s">
        <v>212</v>
      </c>
      <c r="E13" s="96" t="s">
        <v>125</v>
      </c>
      <c r="G13" s="1" t="s">
        <v>161</v>
      </c>
    </row>
    <row r="14" spans="1:10" x14ac:dyDescent="0.2">
      <c r="A14" s="1">
        <v>8</v>
      </c>
      <c r="B14" s="1" t="s">
        <v>190</v>
      </c>
      <c r="C14" s="1" t="s">
        <v>388</v>
      </c>
      <c r="D14" s="1" t="s">
        <v>191</v>
      </c>
      <c r="E14" s="96" t="s">
        <v>125</v>
      </c>
      <c r="G14" s="1" t="s">
        <v>156</v>
      </c>
    </row>
    <row r="15" spans="1:10" x14ac:dyDescent="0.2">
      <c r="A15" s="1">
        <v>9</v>
      </c>
      <c r="B15" s="1" t="s">
        <v>192</v>
      </c>
      <c r="C15" s="1" t="s">
        <v>382</v>
      </c>
      <c r="D15" s="1" t="s">
        <v>193</v>
      </c>
      <c r="E15" s="96" t="s">
        <v>125</v>
      </c>
      <c r="G15" s="1" t="s">
        <v>161</v>
      </c>
    </row>
    <row r="16" spans="1:10" x14ac:dyDescent="0.2">
      <c r="A16" s="1">
        <v>10</v>
      </c>
      <c r="B16" s="1" t="s">
        <v>213</v>
      </c>
      <c r="C16" s="1" t="s">
        <v>395</v>
      </c>
      <c r="D16" s="1" t="s">
        <v>214</v>
      </c>
      <c r="E16" s="96" t="s">
        <v>125</v>
      </c>
      <c r="G16" s="1" t="s">
        <v>161</v>
      </c>
    </row>
    <row r="17" spans="1:8" x14ac:dyDescent="0.2">
      <c r="A17" s="1">
        <v>11</v>
      </c>
      <c r="B17" s="1" t="s">
        <v>178</v>
      </c>
      <c r="C17" s="1" t="s">
        <v>384</v>
      </c>
      <c r="D17" s="1" t="s">
        <v>179</v>
      </c>
      <c r="E17" s="96" t="s">
        <v>125</v>
      </c>
      <c r="G17" s="1" t="s">
        <v>177</v>
      </c>
    </row>
    <row r="18" spans="1:8" x14ac:dyDescent="0.2">
      <c r="A18" s="1">
        <v>12</v>
      </c>
      <c r="B18" s="1" t="s">
        <v>194</v>
      </c>
      <c r="C18" s="1" t="s">
        <v>389</v>
      </c>
      <c r="D18" s="1" t="s">
        <v>195</v>
      </c>
      <c r="E18" s="96" t="s">
        <v>125</v>
      </c>
      <c r="G18" s="1" t="s">
        <v>196</v>
      </c>
    </row>
    <row r="19" spans="1:8" x14ac:dyDescent="0.2">
      <c r="A19" s="1" t="s">
        <v>139</v>
      </c>
      <c r="B19" s="1" t="s">
        <v>159</v>
      </c>
      <c r="C19" s="1" t="s">
        <v>376</v>
      </c>
      <c r="D19" s="1" t="s">
        <v>160</v>
      </c>
      <c r="E19" s="96" t="s">
        <v>125</v>
      </c>
      <c r="G19" s="1" t="s">
        <v>161</v>
      </c>
    </row>
    <row r="20" spans="1:8" x14ac:dyDescent="0.2">
      <c r="A20" s="1" t="s">
        <v>140</v>
      </c>
      <c r="B20" s="1" t="s">
        <v>203</v>
      </c>
      <c r="C20" s="1" t="s">
        <v>392</v>
      </c>
      <c r="D20" s="1" t="s">
        <v>204</v>
      </c>
      <c r="E20" s="96" t="s">
        <v>125</v>
      </c>
      <c r="G20" s="1" t="s">
        <v>161</v>
      </c>
    </row>
    <row r="22" spans="1:8" x14ac:dyDescent="0.2">
      <c r="C22" s="1" t="s">
        <v>141</v>
      </c>
      <c r="D22" s="1" t="s">
        <v>547</v>
      </c>
    </row>
    <row r="23" spans="1:8" x14ac:dyDescent="0.2">
      <c r="A23" s="1">
        <v>1</v>
      </c>
      <c r="B23" s="1" t="s">
        <v>248</v>
      </c>
      <c r="C23" s="1" t="s">
        <v>409</v>
      </c>
      <c r="D23" s="1" t="s">
        <v>249</v>
      </c>
      <c r="E23" s="96" t="s">
        <v>126</v>
      </c>
      <c r="G23" s="1" t="s">
        <v>250</v>
      </c>
      <c r="H23" s="1" t="s">
        <v>531</v>
      </c>
    </row>
    <row r="24" spans="1:8" x14ac:dyDescent="0.2">
      <c r="A24" s="1">
        <v>2</v>
      </c>
      <c r="B24" s="1" t="s">
        <v>253</v>
      </c>
      <c r="C24" s="1" t="s">
        <v>411</v>
      </c>
      <c r="D24" s="1" t="s">
        <v>254</v>
      </c>
      <c r="E24" s="96" t="s">
        <v>126</v>
      </c>
      <c r="G24" s="1" t="s">
        <v>164</v>
      </c>
    </row>
    <row r="25" spans="1:8" x14ac:dyDescent="0.2">
      <c r="A25" s="1">
        <v>3</v>
      </c>
      <c r="B25" s="1" t="s">
        <v>251</v>
      </c>
      <c r="C25" s="1" t="s">
        <v>410</v>
      </c>
      <c r="D25" s="1" t="s">
        <v>252</v>
      </c>
      <c r="E25" s="96" t="s">
        <v>126</v>
      </c>
      <c r="G25" s="1" t="s">
        <v>161</v>
      </c>
    </row>
    <row r="26" spans="1:8" x14ac:dyDescent="0.2">
      <c r="A26" s="1">
        <v>4</v>
      </c>
      <c r="B26" s="1" t="s">
        <v>151</v>
      </c>
      <c r="C26" s="1" t="s">
        <v>373</v>
      </c>
      <c r="D26" s="1" t="s">
        <v>152</v>
      </c>
      <c r="E26" s="96" t="s">
        <v>126</v>
      </c>
      <c r="G26" s="1" t="s">
        <v>153</v>
      </c>
    </row>
    <row r="27" spans="1:8" x14ac:dyDescent="0.2">
      <c r="A27" s="1">
        <v>5</v>
      </c>
      <c r="B27" s="1" t="s">
        <v>244</v>
      </c>
      <c r="C27" s="1" t="s">
        <v>389</v>
      </c>
      <c r="D27" s="1" t="s">
        <v>245</v>
      </c>
      <c r="E27" s="96" t="s">
        <v>126</v>
      </c>
      <c r="G27" s="1" t="s">
        <v>196</v>
      </c>
    </row>
    <row r="28" spans="1:8" x14ac:dyDescent="0.2">
      <c r="A28" s="1">
        <v>6</v>
      </c>
      <c r="B28" s="1" t="s">
        <v>267</v>
      </c>
      <c r="C28" s="1" t="s">
        <v>416</v>
      </c>
      <c r="D28" s="1" t="s">
        <v>268</v>
      </c>
      <c r="E28" s="96" t="s">
        <v>126</v>
      </c>
      <c r="G28" s="1" t="s">
        <v>161</v>
      </c>
    </row>
    <row r="29" spans="1:8" x14ac:dyDescent="0.2">
      <c r="A29" s="1">
        <v>7</v>
      </c>
      <c r="B29" s="1" t="s">
        <v>309</v>
      </c>
      <c r="C29" s="1" t="s">
        <v>376</v>
      </c>
      <c r="D29" s="1" t="s">
        <v>310</v>
      </c>
      <c r="E29" s="96" t="s">
        <v>126</v>
      </c>
      <c r="G29" s="1" t="s">
        <v>161</v>
      </c>
    </row>
    <row r="30" spans="1:8" x14ac:dyDescent="0.2">
      <c r="A30" s="1">
        <v>8</v>
      </c>
      <c r="B30" s="1" t="s">
        <v>257</v>
      </c>
      <c r="C30" s="1" t="s">
        <v>408</v>
      </c>
      <c r="D30" s="1" t="s">
        <v>258</v>
      </c>
      <c r="E30" s="96" t="s">
        <v>126</v>
      </c>
      <c r="G30" s="1" t="s">
        <v>156</v>
      </c>
    </row>
    <row r="31" spans="1:8" x14ac:dyDescent="0.2">
      <c r="A31" s="1">
        <v>9</v>
      </c>
      <c r="B31" s="1" t="s">
        <v>297</v>
      </c>
      <c r="C31" s="1" t="s">
        <v>426</v>
      </c>
      <c r="D31" s="1" t="s">
        <v>298</v>
      </c>
      <c r="E31" s="96" t="s">
        <v>126</v>
      </c>
      <c r="G31" s="1" t="s">
        <v>161</v>
      </c>
    </row>
    <row r="32" spans="1:8" x14ac:dyDescent="0.2">
      <c r="A32" s="1">
        <v>10</v>
      </c>
      <c r="B32" s="1" t="s">
        <v>275</v>
      </c>
      <c r="C32" s="1" t="s">
        <v>418</v>
      </c>
      <c r="D32" s="1" t="s">
        <v>276</v>
      </c>
      <c r="E32" s="96" t="s">
        <v>126</v>
      </c>
      <c r="G32" s="1" t="s">
        <v>161</v>
      </c>
    </row>
    <row r="33" spans="1:8" x14ac:dyDescent="0.2">
      <c r="A33" s="1">
        <v>11</v>
      </c>
      <c r="B33" s="1" t="s">
        <v>269</v>
      </c>
      <c r="C33" s="1" t="s">
        <v>378</v>
      </c>
      <c r="D33" s="1" t="s">
        <v>270</v>
      </c>
      <c r="E33" s="96" t="s">
        <v>126</v>
      </c>
      <c r="G33" s="1" t="s">
        <v>161</v>
      </c>
    </row>
    <row r="34" spans="1:8" x14ac:dyDescent="0.2">
      <c r="A34" s="1">
        <v>12</v>
      </c>
      <c r="B34" s="1" t="s">
        <v>259</v>
      </c>
      <c r="C34" s="1" t="s">
        <v>413</v>
      </c>
      <c r="D34" s="1" t="s">
        <v>260</v>
      </c>
      <c r="E34" s="96" t="s">
        <v>126</v>
      </c>
      <c r="G34" s="1" t="s">
        <v>177</v>
      </c>
    </row>
    <row r="35" spans="1:8" x14ac:dyDescent="0.2">
      <c r="A35" s="1">
        <v>13</v>
      </c>
      <c r="B35" s="1" t="s">
        <v>311</v>
      </c>
      <c r="C35" s="1" t="s">
        <v>428</v>
      </c>
      <c r="D35" s="1" t="s">
        <v>312</v>
      </c>
      <c r="E35" s="96" t="s">
        <v>126</v>
      </c>
      <c r="G35" s="1" t="s">
        <v>164</v>
      </c>
    </row>
    <row r="36" spans="1:8" x14ac:dyDescent="0.2">
      <c r="A36" s="1">
        <v>14</v>
      </c>
      <c r="B36" s="1" t="s">
        <v>461</v>
      </c>
      <c r="C36" s="1" t="s">
        <v>502</v>
      </c>
      <c r="D36" s="1" t="s">
        <v>462</v>
      </c>
      <c r="E36" s="96" t="s">
        <v>126</v>
      </c>
      <c r="G36" s="1" t="s">
        <v>161</v>
      </c>
    </row>
    <row r="37" spans="1:8" x14ac:dyDescent="0.2">
      <c r="A37" s="1" t="s">
        <v>139</v>
      </c>
      <c r="B37" s="1" t="s">
        <v>205</v>
      </c>
      <c r="C37" s="1" t="s">
        <v>379</v>
      </c>
      <c r="D37" s="1" t="s">
        <v>206</v>
      </c>
      <c r="E37" s="96" t="s">
        <v>126</v>
      </c>
      <c r="G37" s="1" t="s">
        <v>161</v>
      </c>
    </row>
    <row r="38" spans="1:8" x14ac:dyDescent="0.2">
      <c r="A38" s="1" t="s">
        <v>140</v>
      </c>
      <c r="B38" s="1" t="s">
        <v>277</v>
      </c>
      <c r="C38" s="1" t="s">
        <v>419</v>
      </c>
      <c r="D38" s="1" t="s">
        <v>278</v>
      </c>
      <c r="E38" s="96" t="s">
        <v>126</v>
      </c>
      <c r="G38" s="1" t="s">
        <v>156</v>
      </c>
    </row>
    <row r="40" spans="1:8" x14ac:dyDescent="0.2">
      <c r="C40" s="1" t="s">
        <v>142</v>
      </c>
      <c r="D40" s="1" t="s">
        <v>548</v>
      </c>
    </row>
    <row r="41" spans="1:8" x14ac:dyDescent="0.2">
      <c r="A41" s="1">
        <v>1</v>
      </c>
      <c r="B41" s="1" t="s">
        <v>345</v>
      </c>
      <c r="C41" s="1" t="s">
        <v>438</v>
      </c>
      <c r="D41" s="1" t="s">
        <v>346</v>
      </c>
      <c r="E41" s="96" t="s">
        <v>127</v>
      </c>
      <c r="G41" s="1" t="s">
        <v>161</v>
      </c>
      <c r="H41" s="1" t="s">
        <v>531</v>
      </c>
    </row>
    <row r="42" spans="1:8" x14ac:dyDescent="0.2">
      <c r="A42" s="1">
        <v>2</v>
      </c>
      <c r="B42" s="1" t="s">
        <v>343</v>
      </c>
      <c r="C42" s="1" t="s">
        <v>437</v>
      </c>
      <c r="D42" s="1" t="s">
        <v>344</v>
      </c>
      <c r="E42" s="96" t="s">
        <v>127</v>
      </c>
      <c r="G42" s="1" t="s">
        <v>161</v>
      </c>
    </row>
    <row r="43" spans="1:8" x14ac:dyDescent="0.2">
      <c r="A43" s="1">
        <v>3</v>
      </c>
      <c r="B43" s="1" t="s">
        <v>349</v>
      </c>
      <c r="C43" s="1" t="s">
        <v>439</v>
      </c>
      <c r="D43" s="1" t="s">
        <v>350</v>
      </c>
      <c r="E43" s="96" t="s">
        <v>127</v>
      </c>
      <c r="G43" s="1" t="s">
        <v>351</v>
      </c>
    </row>
    <row r="44" spans="1:8" x14ac:dyDescent="0.2">
      <c r="A44" s="1">
        <v>4</v>
      </c>
      <c r="B44" s="1" t="s">
        <v>341</v>
      </c>
      <c r="C44" s="1" t="s">
        <v>420</v>
      </c>
      <c r="D44" s="1" t="s">
        <v>342</v>
      </c>
      <c r="E44" s="96" t="s">
        <v>127</v>
      </c>
      <c r="G44" s="1" t="s">
        <v>177</v>
      </c>
    </row>
    <row r="45" spans="1:8" x14ac:dyDescent="0.2">
      <c r="A45" s="1">
        <v>5</v>
      </c>
      <c r="B45" s="1" t="s">
        <v>337</v>
      </c>
      <c r="C45" s="1" t="s">
        <v>389</v>
      </c>
      <c r="D45" s="1" t="s">
        <v>338</v>
      </c>
      <c r="E45" s="96" t="s">
        <v>127</v>
      </c>
      <c r="G45" s="1" t="s">
        <v>196</v>
      </c>
    </row>
    <row r="46" spans="1:8" x14ac:dyDescent="0.2">
      <c r="A46" s="1">
        <v>6</v>
      </c>
      <c r="B46" s="1" t="s">
        <v>285</v>
      </c>
      <c r="C46" s="1" t="s">
        <v>422</v>
      </c>
      <c r="D46" s="1" t="s">
        <v>135</v>
      </c>
      <c r="E46" s="96" t="s">
        <v>127</v>
      </c>
      <c r="G46" s="1" t="s">
        <v>177</v>
      </c>
    </row>
    <row r="47" spans="1:8" x14ac:dyDescent="0.2">
      <c r="A47" s="1">
        <v>7</v>
      </c>
      <c r="B47" s="1" t="s">
        <v>271</v>
      </c>
      <c r="C47" s="1" t="s">
        <v>417</v>
      </c>
      <c r="D47" s="1" t="s">
        <v>272</v>
      </c>
      <c r="E47" s="96" t="s">
        <v>127</v>
      </c>
      <c r="G47" s="1" t="s">
        <v>161</v>
      </c>
    </row>
    <row r="48" spans="1:8" x14ac:dyDescent="0.2">
      <c r="A48" s="1">
        <v>8</v>
      </c>
      <c r="B48" s="1" t="s">
        <v>347</v>
      </c>
      <c r="C48" s="1" t="s">
        <v>422</v>
      </c>
      <c r="D48" s="1" t="s">
        <v>348</v>
      </c>
      <c r="E48" s="96" t="s">
        <v>127</v>
      </c>
      <c r="G48" s="1" t="s">
        <v>177</v>
      </c>
    </row>
  </sheetData>
  <sheetProtection sheet="1" objects="1" scenarios="1"/>
  <mergeCells count="3">
    <mergeCell ref="B3:D3"/>
    <mergeCell ref="A1:H1"/>
    <mergeCell ref="E3:F3"/>
  </mergeCells>
  <phoneticPr fontId="0" type="noConversion"/>
  <printOptions gridLines="1"/>
  <pageMargins left="0.19685039370078741" right="0.19685039370078741" top="0.98425196850393704" bottom="0.98425196850393704" header="0.51181102362204722" footer="0.51181102362204722"/>
  <pageSetup paperSize="9" scale="92" fitToHeight="1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Afvaardiging">
                <anchor moveWithCells="1" sizeWithCells="1">
                  <from>
                    <xdr:col>6</xdr:col>
                    <xdr:colOff>1285875</xdr:colOff>
                    <xdr:row>1</xdr:row>
                    <xdr:rowOff>0</xdr:rowOff>
                  </from>
                  <to>
                    <xdr:col>7</xdr:col>
                    <xdr:colOff>2009775</xdr:colOff>
                    <xdr:row>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11">
    <pageSetUpPr fitToPage="1"/>
  </sheetPr>
  <dimension ref="A1:CN63"/>
  <sheetViews>
    <sheetView workbookViewId="0">
      <pane xSplit="5" ySplit="8" topLeftCell="I9" activePane="bottomRight" state="frozen"/>
      <selection activeCell="C4" sqref="C4:E4"/>
      <selection pane="topRight" activeCell="C4" sqref="C4:E4"/>
      <selection pane="bottomLeft" activeCell="C4" sqref="C4:E4"/>
      <selection pane="bottomRight" activeCell="B56" sqref="B56:F56"/>
    </sheetView>
  </sheetViews>
  <sheetFormatPr defaultColWidth="9.140625" defaultRowHeight="12.75" x14ac:dyDescent="0.2"/>
  <cols>
    <col min="1" max="1" width="4.7109375" style="1" customWidth="1"/>
    <col min="2" max="2" width="10.140625" style="1" customWidth="1"/>
    <col min="3" max="4" width="22.7109375" style="1" customWidth="1"/>
    <col min="5" max="5" width="6.7109375" style="96" hidden="1" customWidth="1"/>
    <col min="6" max="6" width="18.7109375" style="1" customWidth="1"/>
    <col min="7" max="7" width="3.7109375" style="62" customWidth="1"/>
    <col min="8" max="8" width="4.5703125" style="67" customWidth="1"/>
    <col min="9" max="9" width="4.140625" style="67" customWidth="1"/>
    <col min="10" max="10" width="3.7109375" style="87" customWidth="1"/>
    <col min="11" max="11" width="4.5703125" style="68" customWidth="1"/>
    <col min="12" max="12" width="4.140625" style="68" customWidth="1"/>
    <col min="13" max="14" width="3" style="62" customWidth="1"/>
    <col min="15" max="15" width="3.7109375" style="63" customWidth="1"/>
    <col min="16" max="16" width="4.5703125" style="70" customWidth="1"/>
    <col min="17" max="17" width="4.140625" style="70" customWidth="1"/>
    <col min="18" max="18" width="3.7109375" style="63" customWidth="1"/>
    <col min="19" max="19" width="4.5703125" style="70" customWidth="1"/>
    <col min="20" max="20" width="4.140625" style="70" customWidth="1"/>
    <col min="21" max="22" width="3" style="63" customWidth="1"/>
    <col min="23" max="23" width="3.7109375" style="62" customWidth="1"/>
    <col min="24" max="24" width="4.5703125" style="68" customWidth="1"/>
    <col min="25" max="25" width="4.140625" style="68" customWidth="1"/>
    <col min="26" max="26" width="3.7109375" style="62" customWidth="1"/>
    <col min="27" max="27" width="4.5703125" style="68" customWidth="1"/>
    <col min="28" max="28" width="4.140625" style="68" customWidth="1"/>
    <col min="29" max="30" width="3" style="62" customWidth="1"/>
    <col min="31" max="31" width="3.7109375" style="63" hidden="1" customWidth="1"/>
    <col min="32" max="32" width="4.5703125" style="70" hidden="1" customWidth="1"/>
    <col min="33" max="33" width="4.140625" style="70" hidden="1" customWidth="1"/>
    <col min="34" max="34" width="3.7109375" style="63" hidden="1" customWidth="1"/>
    <col min="35" max="35" width="4.5703125" style="70" hidden="1" customWidth="1"/>
    <col min="36" max="36" width="4.140625" style="70" hidden="1" customWidth="1"/>
    <col min="37" max="38" width="3" style="63" hidden="1" customWidth="1"/>
    <col min="39" max="39" width="3.7109375" style="62" hidden="1" customWidth="1"/>
    <col min="40" max="40" width="4.5703125" style="68" hidden="1" customWidth="1"/>
    <col min="41" max="41" width="4.140625" style="68" hidden="1" customWidth="1"/>
    <col min="42" max="42" width="3.7109375" style="62" hidden="1" customWidth="1"/>
    <col min="43" max="43" width="4.5703125" style="68" hidden="1" customWidth="1"/>
    <col min="44" max="44" width="4.140625" style="68" hidden="1" customWidth="1"/>
    <col min="45" max="46" width="3" style="62" hidden="1" customWidth="1"/>
    <col min="47" max="47" width="3.7109375" style="63" hidden="1" customWidth="1"/>
    <col min="48" max="48" width="4.5703125" style="70" hidden="1" customWidth="1"/>
    <col min="49" max="49" width="4.140625" style="70" hidden="1" customWidth="1"/>
    <col min="50" max="50" width="3.7109375" style="63" hidden="1" customWidth="1"/>
    <col min="51" max="51" width="4.5703125" style="70" hidden="1" customWidth="1"/>
    <col min="52" max="52" width="4.140625" style="70" hidden="1" customWidth="1"/>
    <col min="53" max="54" width="3" style="63" hidden="1" customWidth="1"/>
    <col min="55" max="55" width="5.7109375" customWidth="1"/>
    <col min="56" max="56" width="5.5703125" bestFit="1" customWidth="1"/>
    <col min="57" max="57" width="6" customWidth="1"/>
    <col min="58" max="58" width="4" style="1" customWidth="1"/>
    <col min="59" max="59" width="4.85546875" style="1" customWidth="1"/>
    <col min="60" max="60" width="5.42578125" style="1" customWidth="1"/>
    <col min="61" max="61" width="17.28515625" style="1" customWidth="1"/>
    <col min="63" max="63" width="4" hidden="1" customWidth="1"/>
    <col min="64" max="64" width="5" hidden="1" customWidth="1"/>
    <col min="65" max="65" width="4" hidden="1" customWidth="1"/>
    <col min="66" max="66" width="6.7109375" hidden="1" customWidth="1"/>
    <col min="67" max="67" width="5.7109375" hidden="1" customWidth="1"/>
    <col min="68" max="68" width="4" hidden="1" customWidth="1"/>
    <col min="69" max="69" width="5" hidden="1" customWidth="1"/>
    <col min="70" max="70" width="4" hidden="1" customWidth="1"/>
    <col min="71" max="71" width="6.7109375" hidden="1" customWidth="1"/>
    <col min="72" max="72" width="5.7109375" hidden="1" customWidth="1"/>
    <col min="73" max="73" width="4" hidden="1" customWidth="1"/>
    <col min="74" max="74" width="5" hidden="1" customWidth="1"/>
    <col min="75" max="75" width="4" hidden="1" customWidth="1"/>
    <col min="76" max="76" width="6.7109375" hidden="1" customWidth="1"/>
    <col min="77" max="77" width="5.7109375" hidden="1" customWidth="1"/>
    <col min="78" max="78" width="4" hidden="1" customWidth="1"/>
    <col min="79" max="79" width="5" hidden="1" customWidth="1"/>
    <col min="80" max="80" width="4" hidden="1" customWidth="1"/>
    <col min="81" max="81" width="6.7109375" hidden="1" customWidth="1"/>
    <col min="82" max="82" width="6.28515625" hidden="1" customWidth="1"/>
    <col min="83" max="83" width="4" hidden="1" customWidth="1"/>
    <col min="84" max="84" width="5" hidden="1" customWidth="1"/>
    <col min="85" max="85" width="4" hidden="1" customWidth="1"/>
    <col min="86" max="86" width="6.7109375" hidden="1" customWidth="1"/>
    <col min="87" max="87" width="6.28515625" hidden="1" customWidth="1"/>
    <col min="88" max="88" width="4" hidden="1" customWidth="1"/>
    <col min="89" max="89" width="5" hidden="1" customWidth="1"/>
    <col min="90" max="90" width="4" hidden="1" customWidth="1"/>
    <col min="91" max="91" width="6.7109375" hidden="1" customWidth="1"/>
    <col min="92" max="92" width="6.28515625" hidden="1" customWidth="1"/>
  </cols>
  <sheetData>
    <row r="1" spans="1:92" x14ac:dyDescent="0.2">
      <c r="A1" s="137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9"/>
    </row>
    <row r="2" spans="1:92" ht="12.75" hidden="1" customHeight="1" x14ac:dyDescent="0.2">
      <c r="A2" s="9"/>
      <c r="B2" s="9"/>
      <c r="C2" s="9"/>
      <c r="D2" s="9"/>
      <c r="E2" s="99"/>
      <c r="F2" s="9"/>
      <c r="G2" s="84"/>
      <c r="H2" s="65"/>
      <c r="I2" s="65"/>
      <c r="J2" s="85"/>
      <c r="N2" s="62">
        <v>1</v>
      </c>
      <c r="O2" s="88"/>
      <c r="V2" s="63">
        <v>2</v>
      </c>
      <c r="W2" s="84"/>
      <c r="AD2" s="62">
        <v>3</v>
      </c>
      <c r="AE2" s="88"/>
      <c r="AL2" s="63">
        <v>4</v>
      </c>
      <c r="AM2" s="84"/>
      <c r="AT2" s="62">
        <v>5</v>
      </c>
      <c r="AU2" s="88"/>
      <c r="BB2" s="63">
        <v>6</v>
      </c>
      <c r="BC2">
        <f>N2+V2+AD2+AL2+AT2+BB2</f>
        <v>21</v>
      </c>
      <c r="BD2" s="24">
        <f>IF($O$4&gt;0,(LARGE(($N2,$V2,$AD2,$AL2,$AT2,$BB2),1)),"0")</f>
        <v>6</v>
      </c>
      <c r="BE2" s="24">
        <f>BC2-BD2</f>
        <v>15</v>
      </c>
      <c r="BF2" s="1" t="str">
        <f>IF($O$4&gt;1,(LARGE(($N2,$V2,$AD2,$AL2,$AT2,$BB2),1))+(LARGE(($N2,$V2,$AD2,$AL2,$AT2,$BB2),2)),"0")</f>
        <v>0</v>
      </c>
      <c r="BK2">
        <f>IF(G2&gt;99,199,G2)</f>
        <v>0</v>
      </c>
      <c r="BL2">
        <f>IF(H2="",0,H2)</f>
        <v>0</v>
      </c>
      <c r="BM2">
        <f>IF(J2&gt;99,199,J2)</f>
        <v>0</v>
      </c>
      <c r="BN2">
        <f>IF(K2="",0,K2)</f>
        <v>0</v>
      </c>
      <c r="BO2">
        <f>BK2+BM2</f>
        <v>0</v>
      </c>
      <c r="BP2">
        <f>IF(O2&gt;99,199,O2)</f>
        <v>0</v>
      </c>
      <c r="BQ2">
        <f>IF(P2="",0,P2)</f>
        <v>0</v>
      </c>
      <c r="BR2">
        <f>IF(R2&gt;99,199,R2)</f>
        <v>0</v>
      </c>
      <c r="BS2">
        <f>IF(S2="",0,S2)</f>
        <v>0</v>
      </c>
      <c r="BT2">
        <f>BP2+BR2</f>
        <v>0</v>
      </c>
      <c r="BU2">
        <f>IF(W2&gt;99,199,W2)</f>
        <v>0</v>
      </c>
      <c r="BV2">
        <f>IF(X2="",0,X2)</f>
        <v>0</v>
      </c>
      <c r="BW2">
        <f>IF(Z2&gt;99,199,Z2)</f>
        <v>0</v>
      </c>
      <c r="BX2">
        <f>IF(AA2="",0,AA2)</f>
        <v>0</v>
      </c>
      <c r="BY2">
        <f>BU2+BW2</f>
        <v>0</v>
      </c>
      <c r="BZ2">
        <f>IF(AE2&gt;99,199,AE2)</f>
        <v>0</v>
      </c>
      <c r="CA2">
        <f>IF(AF2="",0,AF2)</f>
        <v>0</v>
      </c>
      <c r="CB2">
        <f>IF(AH2&gt;99,199,AH2)</f>
        <v>0</v>
      </c>
      <c r="CC2">
        <f>IF(AI2="",0,AI2)</f>
        <v>0</v>
      </c>
      <c r="CD2">
        <f>BZ2+CB2</f>
        <v>0</v>
      </c>
      <c r="CE2">
        <f>IF(AM2&gt;99,199,AM2)</f>
        <v>0</v>
      </c>
      <c r="CF2">
        <f>IF(AN2="",0,AN2)</f>
        <v>0</v>
      </c>
      <c r="CG2">
        <f>IF(AP2&gt;99,199,AP2)</f>
        <v>0</v>
      </c>
      <c r="CH2">
        <f>IF(AQ2="",0,AQ2)</f>
        <v>0</v>
      </c>
      <c r="CI2">
        <f>CE2+CG2</f>
        <v>0</v>
      </c>
      <c r="CJ2">
        <f>IF(AU2&gt;99,199,AU2)</f>
        <v>0</v>
      </c>
      <c r="CK2">
        <f>IF(AV2="",0,AV2)</f>
        <v>0</v>
      </c>
      <c r="CL2">
        <f>IF(AX2&gt;99,199,AX2)</f>
        <v>0</v>
      </c>
      <c r="CM2">
        <f>IF(AY2="",0,AY2)</f>
        <v>0</v>
      </c>
      <c r="CN2">
        <f>CJ2+CL2</f>
        <v>0</v>
      </c>
    </row>
    <row r="3" spans="1:92" x14ac:dyDescent="0.2">
      <c r="A3" s="106" t="s">
        <v>8</v>
      </c>
      <c r="B3" s="108"/>
      <c r="C3" s="140" t="str">
        <f>Instellingen!B3</f>
        <v>Kring NVF</v>
      </c>
      <c r="D3" s="141"/>
      <c r="E3" s="142"/>
      <c r="F3" s="106" t="s">
        <v>27</v>
      </c>
      <c r="G3" s="107"/>
      <c r="H3" s="107"/>
      <c r="I3" s="107"/>
      <c r="J3" s="107"/>
      <c r="K3" s="107"/>
      <c r="L3" s="107"/>
      <c r="M3" s="107"/>
      <c r="N3" s="108"/>
      <c r="O3" s="143">
        <v>12</v>
      </c>
      <c r="P3" s="144"/>
      <c r="Q3" s="144"/>
      <c r="R3" s="144"/>
      <c r="S3" s="144"/>
      <c r="T3" s="144"/>
      <c r="U3" s="144"/>
      <c r="V3" s="145"/>
      <c r="W3" s="109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106" t="s">
        <v>26</v>
      </c>
      <c r="BD3" s="107"/>
      <c r="BE3" s="107"/>
      <c r="BF3" s="108"/>
      <c r="BG3" s="20">
        <f>Instellingen!B6</f>
        <v>3</v>
      </c>
      <c r="BH3" s="146"/>
      <c r="BI3" s="147"/>
    </row>
    <row r="4" spans="1:92" x14ac:dyDescent="0.2">
      <c r="A4" s="106" t="s">
        <v>9</v>
      </c>
      <c r="B4" s="108"/>
      <c r="C4" s="152" t="s">
        <v>125</v>
      </c>
      <c r="D4" s="141"/>
      <c r="E4" s="142"/>
      <c r="F4" s="106" t="s">
        <v>33</v>
      </c>
      <c r="G4" s="107"/>
      <c r="H4" s="107"/>
      <c r="I4" s="107"/>
      <c r="J4" s="107"/>
      <c r="K4" s="107"/>
      <c r="L4" s="107"/>
      <c r="M4" s="107"/>
      <c r="N4" s="108"/>
      <c r="O4" s="140">
        <f>Instellingen!B7</f>
        <v>1</v>
      </c>
      <c r="P4" s="141"/>
      <c r="Q4" s="141"/>
      <c r="R4" s="141"/>
      <c r="S4" s="141"/>
      <c r="T4" s="141"/>
      <c r="U4" s="141"/>
      <c r="V4" s="142"/>
      <c r="W4" s="112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4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106"/>
      <c r="BD4" s="107"/>
      <c r="BE4" s="107"/>
      <c r="BF4" s="108"/>
      <c r="BG4" s="20"/>
      <c r="BH4" s="148"/>
      <c r="BI4" s="149"/>
    </row>
    <row r="5" spans="1:92" x14ac:dyDescent="0.2">
      <c r="A5" s="106" t="s">
        <v>10</v>
      </c>
      <c r="B5" s="108"/>
      <c r="C5" s="140"/>
      <c r="D5" s="141"/>
      <c r="E5" s="142"/>
      <c r="F5" s="106" t="s">
        <v>11</v>
      </c>
      <c r="G5" s="107"/>
      <c r="H5" s="107"/>
      <c r="I5" s="107"/>
      <c r="J5" s="107"/>
      <c r="K5" s="107"/>
      <c r="L5" s="107"/>
      <c r="M5" s="107"/>
      <c r="N5" s="108"/>
      <c r="O5" s="140">
        <f>Instellingen!B5</f>
        <v>99</v>
      </c>
      <c r="P5" s="141"/>
      <c r="Q5" s="141"/>
      <c r="R5" s="141"/>
      <c r="S5" s="141"/>
      <c r="T5" s="141"/>
      <c r="U5" s="141"/>
      <c r="V5" s="142"/>
      <c r="W5" s="115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7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118" t="s">
        <v>12</v>
      </c>
      <c r="BD5" s="119"/>
      <c r="BE5" s="119"/>
      <c r="BF5" s="120"/>
      <c r="BG5" s="8">
        <v>2</v>
      </c>
      <c r="BH5" s="148"/>
      <c r="BI5" s="149"/>
    </row>
    <row r="6" spans="1:92" ht="12.75" customHeight="1" x14ac:dyDescent="0.2">
      <c r="A6" s="153"/>
      <c r="B6" s="154"/>
      <c r="C6" s="154"/>
      <c r="D6" s="154"/>
      <c r="E6" s="155"/>
      <c r="F6" s="36" t="s">
        <v>13</v>
      </c>
      <c r="G6" s="131" t="str">
        <f>Instellingen!B40</f>
        <v>Hierden</v>
      </c>
      <c r="H6" s="132"/>
      <c r="I6" s="132"/>
      <c r="J6" s="132"/>
      <c r="K6" s="132"/>
      <c r="L6" s="132"/>
      <c r="M6" s="132"/>
      <c r="N6" s="133"/>
      <c r="O6" s="134" t="str">
        <f>Instellingen!B41</f>
        <v>Nunspeet</v>
      </c>
      <c r="P6" s="135"/>
      <c r="Q6" s="135"/>
      <c r="R6" s="135"/>
      <c r="S6" s="135"/>
      <c r="T6" s="135"/>
      <c r="U6" s="135"/>
      <c r="V6" s="136"/>
      <c r="W6" s="131" t="str">
        <f>Instellingen!B42</f>
        <v>Wezep</v>
      </c>
      <c r="X6" s="132"/>
      <c r="Y6" s="132"/>
      <c r="Z6" s="132"/>
      <c r="AA6" s="132"/>
      <c r="AB6" s="132"/>
      <c r="AC6" s="132"/>
      <c r="AD6" s="133"/>
      <c r="AE6" s="134" t="str">
        <f>Instellingen!B43</f>
        <v xml:space="preserve"> </v>
      </c>
      <c r="AF6" s="135"/>
      <c r="AG6" s="135"/>
      <c r="AH6" s="135"/>
      <c r="AI6" s="135"/>
      <c r="AJ6" s="135"/>
      <c r="AK6" s="135"/>
      <c r="AL6" s="136"/>
      <c r="AM6" s="131" t="str">
        <f>Instellingen!B44</f>
        <v xml:space="preserve"> </v>
      </c>
      <c r="AN6" s="132"/>
      <c r="AO6" s="132"/>
      <c r="AP6" s="132"/>
      <c r="AQ6" s="132"/>
      <c r="AR6" s="132"/>
      <c r="AS6" s="132"/>
      <c r="AT6" s="133"/>
      <c r="AU6" s="134" t="str">
        <f>Instellingen!B45</f>
        <v xml:space="preserve"> </v>
      </c>
      <c r="AV6" s="135"/>
      <c r="AW6" s="135"/>
      <c r="AX6" s="135"/>
      <c r="AY6" s="135"/>
      <c r="AZ6" s="135"/>
      <c r="BA6" s="135"/>
      <c r="BB6" s="136"/>
      <c r="BC6" s="121" t="s">
        <v>32</v>
      </c>
      <c r="BD6" s="122"/>
      <c r="BE6" s="108"/>
      <c r="BF6" s="34"/>
      <c r="BG6" s="20"/>
      <c r="BH6" s="148"/>
      <c r="BI6" s="149"/>
    </row>
    <row r="7" spans="1:92" ht="12.75" customHeight="1" x14ac:dyDescent="0.2">
      <c r="A7" s="156"/>
      <c r="B7" s="156"/>
      <c r="C7" s="156"/>
      <c r="D7" s="156"/>
      <c r="E7" s="157"/>
      <c r="F7" s="36" t="s">
        <v>14</v>
      </c>
      <c r="G7" s="123" t="str">
        <f>Instellingen!C40</f>
        <v>18 nov 2023</v>
      </c>
      <c r="H7" s="124"/>
      <c r="I7" s="124"/>
      <c r="J7" s="124"/>
      <c r="K7" s="124"/>
      <c r="L7" s="124"/>
      <c r="M7" s="124"/>
      <c r="N7" s="125"/>
      <c r="O7" s="158" t="str">
        <f>Instellingen!C41</f>
        <v>09 dec 2023</v>
      </c>
      <c r="P7" s="159"/>
      <c r="Q7" s="159"/>
      <c r="R7" s="159"/>
      <c r="S7" s="159"/>
      <c r="T7" s="159"/>
      <c r="U7" s="159"/>
      <c r="V7" s="160"/>
      <c r="W7" s="123" t="str">
        <f>Instellingen!C42</f>
        <v>13 jan 2024</v>
      </c>
      <c r="X7" s="124"/>
      <c r="Y7" s="124"/>
      <c r="Z7" s="124"/>
      <c r="AA7" s="124"/>
      <c r="AB7" s="124"/>
      <c r="AC7" s="124"/>
      <c r="AD7" s="125"/>
      <c r="AE7" s="126" t="str">
        <f>Instellingen!C43</f>
        <v xml:space="preserve"> </v>
      </c>
      <c r="AF7" s="127"/>
      <c r="AG7" s="127"/>
      <c r="AH7" s="127"/>
      <c r="AI7" s="127"/>
      <c r="AJ7" s="127"/>
      <c r="AK7" s="127"/>
      <c r="AL7" s="128"/>
      <c r="AM7" s="126" t="str">
        <f>Instellingen!C44</f>
        <v xml:space="preserve"> </v>
      </c>
      <c r="AN7" s="129"/>
      <c r="AO7" s="129"/>
      <c r="AP7" s="129"/>
      <c r="AQ7" s="129"/>
      <c r="AR7" s="129"/>
      <c r="AS7" s="129"/>
      <c r="AT7" s="130"/>
      <c r="AU7" s="126" t="str">
        <f>Instellingen!C45</f>
        <v xml:space="preserve"> </v>
      </c>
      <c r="AV7" s="129"/>
      <c r="AW7" s="129"/>
      <c r="AX7" s="129"/>
      <c r="AY7" s="129"/>
      <c r="AZ7" s="129"/>
      <c r="BA7" s="129"/>
      <c r="BB7" s="130"/>
      <c r="BC7" s="37" t="s">
        <v>34</v>
      </c>
      <c r="BD7" s="10" t="s">
        <v>35</v>
      </c>
      <c r="BE7" s="5" t="s">
        <v>36</v>
      </c>
      <c r="BF7" s="3"/>
      <c r="BG7" s="3"/>
      <c r="BH7" s="150"/>
      <c r="BI7" s="151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97" t="s">
        <v>70</v>
      </c>
      <c r="F8" s="36" t="s">
        <v>3</v>
      </c>
      <c r="G8" s="7" t="s">
        <v>73</v>
      </c>
      <c r="H8" s="66" t="s">
        <v>74</v>
      </c>
      <c r="I8" s="66" t="s">
        <v>75</v>
      </c>
      <c r="J8" s="86" t="s">
        <v>76</v>
      </c>
      <c r="K8" s="69" t="s">
        <v>77</v>
      </c>
      <c r="L8" s="69" t="s">
        <v>78</v>
      </c>
      <c r="M8" s="2" t="s">
        <v>4</v>
      </c>
      <c r="N8" s="2" t="s">
        <v>15</v>
      </c>
      <c r="O8" s="89" t="s">
        <v>73</v>
      </c>
      <c r="P8" s="78" t="s">
        <v>74</v>
      </c>
      <c r="Q8" s="78" t="s">
        <v>75</v>
      </c>
      <c r="R8" s="71" t="s">
        <v>76</v>
      </c>
      <c r="S8" s="78" t="s">
        <v>77</v>
      </c>
      <c r="T8" s="78" t="s">
        <v>78</v>
      </c>
      <c r="U8" s="2" t="s">
        <v>4</v>
      </c>
      <c r="V8" s="2" t="s">
        <v>15</v>
      </c>
      <c r="W8" s="89" t="s">
        <v>73</v>
      </c>
      <c r="X8" s="78" t="s">
        <v>74</v>
      </c>
      <c r="Y8" s="78" t="s">
        <v>75</v>
      </c>
      <c r="Z8" s="71" t="s">
        <v>76</v>
      </c>
      <c r="AA8" s="78" t="s">
        <v>77</v>
      </c>
      <c r="AB8" s="78" t="s">
        <v>78</v>
      </c>
      <c r="AC8" s="2" t="s">
        <v>4</v>
      </c>
      <c r="AD8" s="2" t="s">
        <v>15</v>
      </c>
      <c r="AE8" s="89" t="s">
        <v>73</v>
      </c>
      <c r="AF8" s="78" t="s">
        <v>74</v>
      </c>
      <c r="AG8" s="78" t="s">
        <v>75</v>
      </c>
      <c r="AH8" s="71" t="s">
        <v>76</v>
      </c>
      <c r="AI8" s="78" t="s">
        <v>77</v>
      </c>
      <c r="AJ8" s="78" t="s">
        <v>78</v>
      </c>
      <c r="AK8" s="2" t="s">
        <v>4</v>
      </c>
      <c r="AL8" s="2" t="s">
        <v>15</v>
      </c>
      <c r="AM8" s="89" t="s">
        <v>73</v>
      </c>
      <c r="AN8" s="78" t="s">
        <v>74</v>
      </c>
      <c r="AO8" s="78" t="s">
        <v>75</v>
      </c>
      <c r="AP8" s="71" t="s">
        <v>76</v>
      </c>
      <c r="AQ8" s="78" t="s">
        <v>77</v>
      </c>
      <c r="AR8" s="78" t="s">
        <v>78</v>
      </c>
      <c r="AS8" s="2" t="s">
        <v>4</v>
      </c>
      <c r="AT8" s="2" t="s">
        <v>15</v>
      </c>
      <c r="AU8" s="89" t="s">
        <v>73</v>
      </c>
      <c r="AV8" s="78" t="s">
        <v>74</v>
      </c>
      <c r="AW8" s="78" t="s">
        <v>75</v>
      </c>
      <c r="AX8" s="71" t="s">
        <v>76</v>
      </c>
      <c r="AY8" s="78" t="s">
        <v>77</v>
      </c>
      <c r="AZ8" s="78" t="s">
        <v>78</v>
      </c>
      <c r="BA8" s="2" t="s">
        <v>4</v>
      </c>
      <c r="BB8" s="2" t="s">
        <v>15</v>
      </c>
      <c r="BC8" s="38" t="s">
        <v>22</v>
      </c>
      <c r="BD8" s="23" t="s">
        <v>22</v>
      </c>
      <c r="BE8" s="64" t="s">
        <v>22</v>
      </c>
      <c r="BF8" s="22" t="s">
        <v>16</v>
      </c>
      <c r="BG8" s="22" t="s">
        <v>17</v>
      </c>
      <c r="BH8" s="7" t="s">
        <v>68</v>
      </c>
      <c r="BI8" s="2" t="s">
        <v>5</v>
      </c>
      <c r="BK8" s="72" t="s">
        <v>86</v>
      </c>
      <c r="BL8" s="72" t="s">
        <v>79</v>
      </c>
      <c r="BM8" s="72" t="s">
        <v>87</v>
      </c>
      <c r="BN8" s="72" t="s">
        <v>80</v>
      </c>
      <c r="BO8" s="72" t="s">
        <v>97</v>
      </c>
      <c r="BP8" s="72" t="s">
        <v>88</v>
      </c>
      <c r="BQ8" s="72" t="s">
        <v>81</v>
      </c>
      <c r="BR8" s="72" t="s">
        <v>89</v>
      </c>
      <c r="BS8" s="72" t="s">
        <v>101</v>
      </c>
      <c r="BT8" s="73" t="s">
        <v>96</v>
      </c>
      <c r="BU8" s="72" t="s">
        <v>90</v>
      </c>
      <c r="BV8" s="72" t="s">
        <v>82</v>
      </c>
      <c r="BW8" s="72" t="s">
        <v>91</v>
      </c>
      <c r="BX8" s="72" t="s">
        <v>83</v>
      </c>
      <c r="BY8" s="73" t="s">
        <v>95</v>
      </c>
      <c r="BZ8" s="72" t="s">
        <v>92</v>
      </c>
      <c r="CA8" s="72" t="s">
        <v>84</v>
      </c>
      <c r="CB8" s="72" t="s">
        <v>93</v>
      </c>
      <c r="CC8" s="73" t="s">
        <v>85</v>
      </c>
      <c r="CD8" s="73" t="s">
        <v>94</v>
      </c>
      <c r="CE8" s="73" t="s">
        <v>106</v>
      </c>
      <c r="CF8" s="73" t="s">
        <v>107</v>
      </c>
      <c r="CG8" s="73" t="s">
        <v>108</v>
      </c>
      <c r="CH8" s="73" t="s">
        <v>109</v>
      </c>
      <c r="CI8" s="73" t="s">
        <v>110</v>
      </c>
      <c r="CJ8" s="73" t="s">
        <v>111</v>
      </c>
      <c r="CK8" s="73" t="s">
        <v>112</v>
      </c>
      <c r="CL8" s="73" t="s">
        <v>113</v>
      </c>
      <c r="CM8" s="73" t="s">
        <v>114</v>
      </c>
      <c r="CN8" s="73" t="s">
        <v>115</v>
      </c>
    </row>
    <row r="9" spans="1:92" x14ac:dyDescent="0.2">
      <c r="A9" s="1">
        <v>1</v>
      </c>
      <c r="B9" s="1" t="s">
        <v>157</v>
      </c>
      <c r="C9" s="1" t="s">
        <v>375</v>
      </c>
      <c r="D9" s="1" t="s">
        <v>158</v>
      </c>
      <c r="E9" s="96" t="s">
        <v>136</v>
      </c>
      <c r="F9" s="1" t="s">
        <v>156</v>
      </c>
      <c r="G9" s="62">
        <v>0</v>
      </c>
      <c r="H9" s="67">
        <v>73.5</v>
      </c>
      <c r="I9" s="67">
        <v>7</v>
      </c>
      <c r="M9" s="62">
        <v>3</v>
      </c>
      <c r="N9" s="62">
        <v>3</v>
      </c>
      <c r="O9" s="63">
        <v>0</v>
      </c>
      <c r="P9" s="70">
        <v>76</v>
      </c>
      <c r="Q9" s="70">
        <v>7.5</v>
      </c>
      <c r="U9" s="63">
        <v>7</v>
      </c>
      <c r="V9" s="63">
        <v>7</v>
      </c>
      <c r="W9" s="62">
        <v>0</v>
      </c>
      <c r="X9" s="68">
        <v>73</v>
      </c>
      <c r="Y9" s="68">
        <v>7.5</v>
      </c>
      <c r="Z9" s="62">
        <v>0</v>
      </c>
      <c r="AA9" s="68">
        <v>73</v>
      </c>
      <c r="AB9" s="68">
        <v>7.5</v>
      </c>
      <c r="AC9" s="62">
        <v>6</v>
      </c>
      <c r="AD9" s="62">
        <v>6</v>
      </c>
      <c r="BC9">
        <f t="shared" ref="BC9:BC40" si="0">N9+V9+AD9+AL9+AT9+BB9</f>
        <v>16</v>
      </c>
      <c r="BD9" s="24">
        <f>IF($O$4&gt;0,(LARGE(($N9,$V9,$AD9,$AL9,$AT9,$BB9),1)),"0")</f>
        <v>7</v>
      </c>
      <c r="BE9" s="24">
        <f t="shared" ref="BE9:BE40" si="1">BC9-BD9</f>
        <v>9</v>
      </c>
      <c r="BF9" s="1">
        <v>1</v>
      </c>
      <c r="BI9" s="103" t="s">
        <v>531</v>
      </c>
      <c r="BK9">
        <f t="shared" ref="BK9:BK40" si="2">IF(G9&gt;99,199,G9)</f>
        <v>0</v>
      </c>
      <c r="BL9">
        <f t="shared" ref="BL9:BL40" si="3">IF(H9="",0,H9)</f>
        <v>73.5</v>
      </c>
      <c r="BM9">
        <f t="shared" ref="BM9:BM40" si="4">IF(J9&gt;99,199,J9)</f>
        <v>0</v>
      </c>
      <c r="BN9">
        <f t="shared" ref="BN9:BN40" si="5">IF(K9="",0,K9)</f>
        <v>0</v>
      </c>
      <c r="BO9">
        <f t="shared" ref="BO9:BO40" si="6">BK9+BM9</f>
        <v>0</v>
      </c>
      <c r="BP9">
        <f t="shared" ref="BP9:BP40" si="7">IF(O9&gt;99,199,O9)</f>
        <v>0</v>
      </c>
      <c r="BQ9">
        <f t="shared" ref="BQ9:BQ40" si="8">IF(P9="",0,P9)</f>
        <v>76</v>
      </c>
      <c r="BR9">
        <f t="shared" ref="BR9:BR40" si="9">IF(R9&gt;99,199,R9)</f>
        <v>0</v>
      </c>
      <c r="BS9">
        <f t="shared" ref="BS9:BS40" si="10">IF(S9="",0,S9)</f>
        <v>0</v>
      </c>
      <c r="BT9">
        <f t="shared" ref="BT9:BT40" si="11">BP9+BR9</f>
        <v>0</v>
      </c>
      <c r="BU9">
        <f t="shared" ref="BU9:BU40" si="12">IF(W9&gt;99,199,W9)</f>
        <v>0</v>
      </c>
      <c r="BV9">
        <f t="shared" ref="BV9:BV40" si="13">IF(X9="",0,X9)</f>
        <v>73</v>
      </c>
      <c r="BW9">
        <f t="shared" ref="BW9:BW40" si="14">IF(Z9&gt;99,199,Z9)</f>
        <v>0</v>
      </c>
      <c r="BX9">
        <f t="shared" ref="BX9:BX40" si="15">IF(AA9="",0,AA9)</f>
        <v>73</v>
      </c>
      <c r="BY9">
        <f t="shared" ref="BY9:BY40" si="16">BU9+BW9</f>
        <v>0</v>
      </c>
      <c r="BZ9">
        <f t="shared" ref="BZ9:BZ40" si="17">IF(AE9&gt;99,199,AE9)</f>
        <v>0</v>
      </c>
      <c r="CA9">
        <f t="shared" ref="CA9:CA40" si="18">IF(AF9="",0,AF9)</f>
        <v>0</v>
      </c>
      <c r="CB9">
        <f t="shared" ref="CB9:CB40" si="19">IF(AH9&gt;99,199,AH9)</f>
        <v>0</v>
      </c>
      <c r="CC9">
        <f t="shared" ref="CC9:CC40" si="20">IF(AI9="",0,AI9)</f>
        <v>0</v>
      </c>
      <c r="CD9">
        <f t="shared" ref="CD9:CD40" si="21">BZ9+CB9</f>
        <v>0</v>
      </c>
      <c r="CE9">
        <f t="shared" ref="CE9:CE40" si="22">IF(AM9&gt;99,199,AM9)</f>
        <v>0</v>
      </c>
      <c r="CF9">
        <f t="shared" ref="CF9:CF40" si="23">IF(AN9="",0,AN9)</f>
        <v>0</v>
      </c>
      <c r="CG9">
        <f t="shared" ref="CG9:CG40" si="24">IF(AP9&gt;99,199,AP9)</f>
        <v>0</v>
      </c>
      <c r="CH9">
        <f t="shared" ref="CH9:CH40" si="25">IF(AQ9="",0,AQ9)</f>
        <v>0</v>
      </c>
      <c r="CI9">
        <f t="shared" ref="CI9:CI40" si="26">CE9+CG9</f>
        <v>0</v>
      </c>
      <c r="CJ9">
        <f t="shared" ref="CJ9:CJ40" si="27">IF(AU9&gt;99,199,AU9)</f>
        <v>0</v>
      </c>
      <c r="CK9">
        <f t="shared" ref="CK9:CK40" si="28">IF(AV9="",0,AV9)</f>
        <v>0</v>
      </c>
      <c r="CL9">
        <f t="shared" ref="CL9:CL40" si="29">IF(AX9&gt;99,199,AX9)</f>
        <v>0</v>
      </c>
      <c r="CM9">
        <f t="shared" ref="CM9:CM40" si="30">IF(AY9="",0,AY9)</f>
        <v>0</v>
      </c>
      <c r="CN9">
        <f t="shared" ref="CN9:CN40" si="31">CJ9+CL9</f>
        <v>0</v>
      </c>
    </row>
    <row r="10" spans="1:92" x14ac:dyDescent="0.2">
      <c r="A10" s="1">
        <v>2</v>
      </c>
      <c r="B10" s="1" t="s">
        <v>209</v>
      </c>
      <c r="C10" s="1" t="s">
        <v>394</v>
      </c>
      <c r="D10" s="1" t="s">
        <v>210</v>
      </c>
      <c r="E10" s="96" t="s">
        <v>136</v>
      </c>
      <c r="F10" s="1" t="s">
        <v>161</v>
      </c>
      <c r="G10" s="62">
        <v>4</v>
      </c>
      <c r="H10" s="67">
        <v>65.5</v>
      </c>
      <c r="I10" s="67">
        <v>6.5</v>
      </c>
      <c r="M10" s="62">
        <v>26</v>
      </c>
      <c r="N10" s="62">
        <v>26</v>
      </c>
      <c r="O10" s="63">
        <v>0</v>
      </c>
      <c r="P10" s="70">
        <v>85.5</v>
      </c>
      <c r="Q10" s="70">
        <v>8.5</v>
      </c>
      <c r="U10" s="63">
        <v>1</v>
      </c>
      <c r="V10" s="63">
        <v>1</v>
      </c>
      <c r="W10" s="62">
        <v>0</v>
      </c>
      <c r="X10" s="68">
        <v>65.5</v>
      </c>
      <c r="Y10" s="68">
        <v>6.5</v>
      </c>
      <c r="Z10" s="62">
        <v>0</v>
      </c>
      <c r="AA10" s="68">
        <v>71</v>
      </c>
      <c r="AB10" s="68">
        <v>7</v>
      </c>
      <c r="AC10" s="62">
        <v>8</v>
      </c>
      <c r="AD10" s="62">
        <v>8</v>
      </c>
      <c r="BC10">
        <f t="shared" si="0"/>
        <v>35</v>
      </c>
      <c r="BD10" s="24">
        <f>IF($O$4&gt;0,(LARGE(($N10,$V10,$AD10,$AL10,$AT10,$BB10),1)),"0")</f>
        <v>26</v>
      </c>
      <c r="BE10" s="24">
        <f t="shared" si="1"/>
        <v>9</v>
      </c>
      <c r="BF10" s="1">
        <v>2</v>
      </c>
      <c r="BK10">
        <f t="shared" si="2"/>
        <v>4</v>
      </c>
      <c r="BL10">
        <f t="shared" si="3"/>
        <v>65.5</v>
      </c>
      <c r="BM10">
        <f t="shared" si="4"/>
        <v>0</v>
      </c>
      <c r="BN10">
        <f t="shared" si="5"/>
        <v>0</v>
      </c>
      <c r="BO10">
        <f t="shared" si="6"/>
        <v>4</v>
      </c>
      <c r="BP10">
        <f t="shared" si="7"/>
        <v>0</v>
      </c>
      <c r="BQ10">
        <f t="shared" si="8"/>
        <v>85.5</v>
      </c>
      <c r="BR10">
        <f t="shared" si="9"/>
        <v>0</v>
      </c>
      <c r="BS10">
        <f t="shared" si="10"/>
        <v>0</v>
      </c>
      <c r="BT10">
        <f t="shared" si="11"/>
        <v>0</v>
      </c>
      <c r="BU10">
        <f t="shared" si="12"/>
        <v>0</v>
      </c>
      <c r="BV10">
        <f t="shared" si="13"/>
        <v>65.5</v>
      </c>
      <c r="BW10">
        <f t="shared" si="14"/>
        <v>0</v>
      </c>
      <c r="BX10">
        <f t="shared" si="15"/>
        <v>71</v>
      </c>
      <c r="BY10">
        <f t="shared" si="16"/>
        <v>0</v>
      </c>
      <c r="BZ10">
        <f t="shared" si="17"/>
        <v>0</v>
      </c>
      <c r="CA10">
        <f t="shared" si="18"/>
        <v>0</v>
      </c>
      <c r="CB10">
        <f t="shared" si="19"/>
        <v>0</v>
      </c>
      <c r="CC10">
        <f t="shared" si="20"/>
        <v>0</v>
      </c>
      <c r="CD10">
        <f t="shared" si="21"/>
        <v>0</v>
      </c>
      <c r="CE10">
        <f t="shared" si="22"/>
        <v>0</v>
      </c>
      <c r="CF10">
        <f t="shared" si="23"/>
        <v>0</v>
      </c>
      <c r="CG10">
        <f t="shared" si="24"/>
        <v>0</v>
      </c>
      <c r="CH10">
        <f t="shared" si="25"/>
        <v>0</v>
      </c>
      <c r="CI10">
        <f t="shared" si="26"/>
        <v>0</v>
      </c>
      <c r="CJ10">
        <f t="shared" si="27"/>
        <v>0</v>
      </c>
      <c r="CK10">
        <f t="shared" si="28"/>
        <v>0</v>
      </c>
      <c r="CL10">
        <f t="shared" si="29"/>
        <v>0</v>
      </c>
      <c r="CM10">
        <f t="shared" si="30"/>
        <v>0</v>
      </c>
      <c r="CN10">
        <f t="shared" si="31"/>
        <v>0</v>
      </c>
    </row>
    <row r="11" spans="1:92" x14ac:dyDescent="0.2">
      <c r="A11" s="1">
        <v>3</v>
      </c>
      <c r="B11" s="1" t="s">
        <v>169</v>
      </c>
      <c r="C11" s="1" t="s">
        <v>380</v>
      </c>
      <c r="D11" s="1" t="s">
        <v>170</v>
      </c>
      <c r="E11" s="96" t="s">
        <v>136</v>
      </c>
      <c r="F11" s="1" t="s">
        <v>161</v>
      </c>
      <c r="G11" s="62">
        <v>0</v>
      </c>
      <c r="H11" s="67">
        <v>71.5</v>
      </c>
      <c r="I11" s="67">
        <v>7</v>
      </c>
      <c r="M11" s="62">
        <v>8</v>
      </c>
      <c r="N11" s="62">
        <v>8</v>
      </c>
      <c r="O11" s="63">
        <v>4</v>
      </c>
      <c r="P11" s="70">
        <v>78</v>
      </c>
      <c r="Q11" s="70">
        <v>8</v>
      </c>
      <c r="U11" s="63">
        <v>25</v>
      </c>
      <c r="V11" s="63">
        <v>25</v>
      </c>
      <c r="W11" s="62">
        <v>0</v>
      </c>
      <c r="X11" s="68">
        <v>71</v>
      </c>
      <c r="Y11" s="68">
        <v>7</v>
      </c>
      <c r="Z11" s="62">
        <v>0</v>
      </c>
      <c r="AA11" s="68">
        <v>76</v>
      </c>
      <c r="AB11" s="68">
        <v>8</v>
      </c>
      <c r="AC11" s="62">
        <v>2</v>
      </c>
      <c r="AD11" s="62">
        <v>2</v>
      </c>
      <c r="BC11">
        <f t="shared" si="0"/>
        <v>35</v>
      </c>
      <c r="BD11" s="24">
        <f>IF($O$4&gt;0,(LARGE(($N11,$V11,$AD11,$AL11,$AT11,$BB11),1)),"0")</f>
        <v>25</v>
      </c>
      <c r="BE11" s="24">
        <f t="shared" si="1"/>
        <v>10</v>
      </c>
      <c r="BF11" s="1">
        <v>3</v>
      </c>
      <c r="BK11">
        <f t="shared" si="2"/>
        <v>0</v>
      </c>
      <c r="BL11">
        <f t="shared" si="3"/>
        <v>71.5</v>
      </c>
      <c r="BM11">
        <f t="shared" si="4"/>
        <v>0</v>
      </c>
      <c r="BN11">
        <f t="shared" si="5"/>
        <v>0</v>
      </c>
      <c r="BO11">
        <f t="shared" si="6"/>
        <v>0</v>
      </c>
      <c r="BP11">
        <f t="shared" si="7"/>
        <v>4</v>
      </c>
      <c r="BQ11">
        <f t="shared" si="8"/>
        <v>78</v>
      </c>
      <c r="BR11">
        <f t="shared" si="9"/>
        <v>0</v>
      </c>
      <c r="BS11">
        <f t="shared" si="10"/>
        <v>0</v>
      </c>
      <c r="BT11">
        <f t="shared" si="11"/>
        <v>4</v>
      </c>
      <c r="BU11">
        <f t="shared" si="12"/>
        <v>0</v>
      </c>
      <c r="BV11">
        <f t="shared" si="13"/>
        <v>71</v>
      </c>
      <c r="BW11">
        <f t="shared" si="14"/>
        <v>0</v>
      </c>
      <c r="BX11">
        <f t="shared" si="15"/>
        <v>76</v>
      </c>
      <c r="BY11">
        <f t="shared" si="16"/>
        <v>0</v>
      </c>
      <c r="BZ11">
        <f t="shared" si="17"/>
        <v>0</v>
      </c>
      <c r="CA11">
        <f t="shared" si="18"/>
        <v>0</v>
      </c>
      <c r="CB11">
        <f t="shared" si="19"/>
        <v>0</v>
      </c>
      <c r="CC11">
        <f t="shared" si="20"/>
        <v>0</v>
      </c>
      <c r="CD11">
        <f t="shared" si="21"/>
        <v>0</v>
      </c>
      <c r="CE11">
        <f t="shared" si="22"/>
        <v>0</v>
      </c>
      <c r="CF11">
        <f t="shared" si="23"/>
        <v>0</v>
      </c>
      <c r="CG11">
        <f t="shared" si="24"/>
        <v>0</v>
      </c>
      <c r="CH11">
        <f t="shared" si="25"/>
        <v>0</v>
      </c>
      <c r="CI11">
        <f t="shared" si="26"/>
        <v>0</v>
      </c>
      <c r="CJ11">
        <f t="shared" si="27"/>
        <v>0</v>
      </c>
      <c r="CK11">
        <f t="shared" si="28"/>
        <v>0</v>
      </c>
      <c r="CL11">
        <f t="shared" si="29"/>
        <v>0</v>
      </c>
      <c r="CM11">
        <f t="shared" si="30"/>
        <v>0</v>
      </c>
      <c r="CN11">
        <f t="shared" si="31"/>
        <v>0</v>
      </c>
    </row>
    <row r="12" spans="1:92" x14ac:dyDescent="0.2">
      <c r="A12" s="1">
        <v>4</v>
      </c>
      <c r="B12" s="1" t="s">
        <v>154</v>
      </c>
      <c r="C12" s="103" t="s">
        <v>374</v>
      </c>
      <c r="D12" s="1" t="s">
        <v>155</v>
      </c>
      <c r="E12" s="96" t="s">
        <v>136</v>
      </c>
      <c r="F12" s="1" t="s">
        <v>156</v>
      </c>
      <c r="G12" s="62">
        <v>0</v>
      </c>
      <c r="H12" s="67">
        <v>74.5</v>
      </c>
      <c r="I12" s="67">
        <v>7</v>
      </c>
      <c r="M12" s="62">
        <v>2</v>
      </c>
      <c r="N12" s="62">
        <v>2</v>
      </c>
      <c r="O12" s="63">
        <v>0</v>
      </c>
      <c r="P12" s="70">
        <v>75.5</v>
      </c>
      <c r="Q12" s="70">
        <v>7.5</v>
      </c>
      <c r="U12" s="63">
        <v>8</v>
      </c>
      <c r="V12" s="63">
        <v>8</v>
      </c>
      <c r="W12" s="62">
        <v>0</v>
      </c>
      <c r="X12" s="68">
        <v>65</v>
      </c>
      <c r="Y12" s="68">
        <v>6.5</v>
      </c>
      <c r="Z12" s="62">
        <v>4</v>
      </c>
      <c r="AA12" s="68">
        <v>70</v>
      </c>
      <c r="AB12" s="68">
        <v>7</v>
      </c>
      <c r="AC12" s="62">
        <v>19</v>
      </c>
      <c r="AD12" s="62">
        <v>19</v>
      </c>
      <c r="BC12">
        <f t="shared" si="0"/>
        <v>29</v>
      </c>
      <c r="BD12" s="24">
        <f>IF($O$4&gt;0,(LARGE(($N12,$V12,$AD12,$AL12,$AT12,$BB12),1)),"0")</f>
        <v>19</v>
      </c>
      <c r="BE12" s="24">
        <f t="shared" si="1"/>
        <v>10</v>
      </c>
      <c r="BF12" s="1">
        <v>4</v>
      </c>
      <c r="BK12">
        <f t="shared" si="2"/>
        <v>0</v>
      </c>
      <c r="BL12">
        <f t="shared" si="3"/>
        <v>74.5</v>
      </c>
      <c r="BM12">
        <f t="shared" si="4"/>
        <v>0</v>
      </c>
      <c r="BN12">
        <f t="shared" si="5"/>
        <v>0</v>
      </c>
      <c r="BO12">
        <f t="shared" si="6"/>
        <v>0</v>
      </c>
      <c r="BP12">
        <f t="shared" si="7"/>
        <v>0</v>
      </c>
      <c r="BQ12">
        <f t="shared" si="8"/>
        <v>75.5</v>
      </c>
      <c r="BR12">
        <f t="shared" si="9"/>
        <v>0</v>
      </c>
      <c r="BS12">
        <f t="shared" si="10"/>
        <v>0</v>
      </c>
      <c r="BT12">
        <f t="shared" si="11"/>
        <v>0</v>
      </c>
      <c r="BU12">
        <f t="shared" si="12"/>
        <v>0</v>
      </c>
      <c r="BV12">
        <f t="shared" si="13"/>
        <v>65</v>
      </c>
      <c r="BW12">
        <f t="shared" si="14"/>
        <v>4</v>
      </c>
      <c r="BX12">
        <f t="shared" si="15"/>
        <v>70</v>
      </c>
      <c r="BY12">
        <f t="shared" si="16"/>
        <v>4</v>
      </c>
      <c r="BZ12">
        <f t="shared" si="17"/>
        <v>0</v>
      </c>
      <c r="CA12">
        <f t="shared" si="18"/>
        <v>0</v>
      </c>
      <c r="CB12">
        <f t="shared" si="19"/>
        <v>0</v>
      </c>
      <c r="CC12">
        <f t="shared" si="20"/>
        <v>0</v>
      </c>
      <c r="CD12">
        <f t="shared" si="21"/>
        <v>0</v>
      </c>
      <c r="CE12">
        <f t="shared" si="22"/>
        <v>0</v>
      </c>
      <c r="CF12">
        <f t="shared" si="23"/>
        <v>0</v>
      </c>
      <c r="CG12">
        <f t="shared" si="24"/>
        <v>0</v>
      </c>
      <c r="CH12">
        <f t="shared" si="25"/>
        <v>0</v>
      </c>
      <c r="CI12">
        <f t="shared" si="26"/>
        <v>0</v>
      </c>
      <c r="CJ12">
        <f t="shared" si="27"/>
        <v>0</v>
      </c>
      <c r="CK12">
        <f t="shared" si="28"/>
        <v>0</v>
      </c>
      <c r="CL12">
        <f t="shared" si="29"/>
        <v>0</v>
      </c>
      <c r="CM12">
        <f t="shared" si="30"/>
        <v>0</v>
      </c>
      <c r="CN12">
        <f t="shared" si="31"/>
        <v>0</v>
      </c>
    </row>
    <row r="13" spans="1:92" x14ac:dyDescent="0.2">
      <c r="A13" s="1">
        <v>5</v>
      </c>
      <c r="B13" s="1" t="s">
        <v>443</v>
      </c>
      <c r="C13" s="1" t="s">
        <v>494</v>
      </c>
      <c r="D13" s="1" t="s">
        <v>444</v>
      </c>
      <c r="E13" s="96" t="s">
        <v>136</v>
      </c>
      <c r="F13" s="1" t="s">
        <v>161</v>
      </c>
      <c r="N13" s="62">
        <v>99</v>
      </c>
      <c r="O13" s="63">
        <v>0</v>
      </c>
      <c r="P13" s="70">
        <v>85</v>
      </c>
      <c r="Q13" s="70">
        <v>8</v>
      </c>
      <c r="U13" s="63">
        <v>2</v>
      </c>
      <c r="V13" s="63">
        <v>2</v>
      </c>
      <c r="W13" s="62">
        <v>0</v>
      </c>
      <c r="X13" s="68">
        <v>67.5</v>
      </c>
      <c r="Y13" s="68">
        <v>6.5</v>
      </c>
      <c r="Z13" s="62">
        <v>0</v>
      </c>
      <c r="AA13" s="68">
        <v>70.5</v>
      </c>
      <c r="AB13" s="68">
        <v>7</v>
      </c>
      <c r="AC13" s="62">
        <v>10</v>
      </c>
      <c r="AD13" s="62">
        <v>10</v>
      </c>
      <c r="BC13">
        <f t="shared" si="0"/>
        <v>111</v>
      </c>
      <c r="BD13" s="24">
        <f>IF($O$4&gt;0,(LARGE(($N13,$V13,$AD13,$AL13,$AT13,$BB13),1)),"0")</f>
        <v>99</v>
      </c>
      <c r="BE13" s="24">
        <f t="shared" si="1"/>
        <v>12</v>
      </c>
      <c r="BF13" s="1">
        <v>5</v>
      </c>
      <c r="BK13">
        <f t="shared" si="2"/>
        <v>0</v>
      </c>
      <c r="BL13">
        <f t="shared" si="3"/>
        <v>0</v>
      </c>
      <c r="BM13">
        <f t="shared" si="4"/>
        <v>0</v>
      </c>
      <c r="BN13">
        <f t="shared" si="5"/>
        <v>0</v>
      </c>
      <c r="BO13">
        <f t="shared" si="6"/>
        <v>0</v>
      </c>
      <c r="BP13">
        <f t="shared" si="7"/>
        <v>0</v>
      </c>
      <c r="BQ13">
        <f t="shared" si="8"/>
        <v>85</v>
      </c>
      <c r="BR13">
        <f t="shared" si="9"/>
        <v>0</v>
      </c>
      <c r="BS13">
        <f t="shared" si="10"/>
        <v>0</v>
      </c>
      <c r="BT13">
        <f t="shared" si="11"/>
        <v>0</v>
      </c>
      <c r="BU13">
        <f t="shared" si="12"/>
        <v>0</v>
      </c>
      <c r="BV13">
        <f t="shared" si="13"/>
        <v>67.5</v>
      </c>
      <c r="BW13">
        <f t="shared" si="14"/>
        <v>0</v>
      </c>
      <c r="BX13">
        <f t="shared" si="15"/>
        <v>70.5</v>
      </c>
      <c r="BY13">
        <f t="shared" si="16"/>
        <v>0</v>
      </c>
      <c r="BZ13">
        <f t="shared" si="17"/>
        <v>0</v>
      </c>
      <c r="CA13">
        <f t="shared" si="18"/>
        <v>0</v>
      </c>
      <c r="CB13">
        <f t="shared" si="19"/>
        <v>0</v>
      </c>
      <c r="CC13">
        <f t="shared" si="20"/>
        <v>0</v>
      </c>
      <c r="CD13">
        <f t="shared" si="21"/>
        <v>0</v>
      </c>
      <c r="CE13">
        <f t="shared" si="22"/>
        <v>0</v>
      </c>
      <c r="CF13">
        <f t="shared" si="23"/>
        <v>0</v>
      </c>
      <c r="CG13">
        <f t="shared" si="24"/>
        <v>0</v>
      </c>
      <c r="CH13">
        <f t="shared" si="25"/>
        <v>0</v>
      </c>
      <c r="CI13">
        <f t="shared" si="26"/>
        <v>0</v>
      </c>
      <c r="CJ13">
        <f t="shared" si="27"/>
        <v>0</v>
      </c>
      <c r="CK13">
        <f t="shared" si="28"/>
        <v>0</v>
      </c>
      <c r="CL13">
        <f t="shared" si="29"/>
        <v>0</v>
      </c>
      <c r="CM13">
        <f t="shared" si="30"/>
        <v>0</v>
      </c>
      <c r="CN13">
        <f t="shared" si="31"/>
        <v>0</v>
      </c>
    </row>
    <row r="14" spans="1:92" x14ac:dyDescent="0.2">
      <c r="A14" s="1">
        <v>6</v>
      </c>
      <c r="B14" s="1" t="s">
        <v>167</v>
      </c>
      <c r="C14" s="1" t="s">
        <v>379</v>
      </c>
      <c r="D14" s="1" t="s">
        <v>168</v>
      </c>
      <c r="E14" s="96" t="s">
        <v>136</v>
      </c>
      <c r="F14" s="1" t="s">
        <v>161</v>
      </c>
      <c r="G14" s="62">
        <v>0</v>
      </c>
      <c r="H14" s="67">
        <v>72</v>
      </c>
      <c r="I14" s="67">
        <v>6.5</v>
      </c>
      <c r="M14" s="62">
        <v>7</v>
      </c>
      <c r="N14" s="62">
        <v>7</v>
      </c>
      <c r="O14" s="63">
        <v>0</v>
      </c>
      <c r="P14" s="70">
        <v>80.5</v>
      </c>
      <c r="Q14" s="70">
        <v>7.5</v>
      </c>
      <c r="U14" s="63">
        <v>5</v>
      </c>
      <c r="V14" s="63">
        <v>5</v>
      </c>
      <c r="W14" s="62">
        <v>0</v>
      </c>
      <c r="X14" s="68">
        <v>65.5</v>
      </c>
      <c r="Y14" s="68">
        <v>6.5</v>
      </c>
      <c r="Z14" s="62">
        <v>0</v>
      </c>
      <c r="AA14" s="68">
        <v>68.5</v>
      </c>
      <c r="AB14" s="68">
        <v>7</v>
      </c>
      <c r="AC14" s="62">
        <v>13</v>
      </c>
      <c r="AD14" s="62">
        <v>13</v>
      </c>
      <c r="BC14">
        <f t="shared" si="0"/>
        <v>25</v>
      </c>
      <c r="BD14" s="24">
        <f>IF($O$4&gt;0,(LARGE(($N14,$V14,$AD14,$AL14,$AT14,$BB14),1)),"0")</f>
        <v>13</v>
      </c>
      <c r="BE14" s="24">
        <f t="shared" si="1"/>
        <v>12</v>
      </c>
      <c r="BF14" s="1">
        <v>6</v>
      </c>
      <c r="BK14">
        <f t="shared" si="2"/>
        <v>0</v>
      </c>
      <c r="BL14">
        <f t="shared" si="3"/>
        <v>72</v>
      </c>
      <c r="BM14">
        <f t="shared" si="4"/>
        <v>0</v>
      </c>
      <c r="BN14">
        <f t="shared" si="5"/>
        <v>0</v>
      </c>
      <c r="BO14">
        <f t="shared" si="6"/>
        <v>0</v>
      </c>
      <c r="BP14">
        <f t="shared" si="7"/>
        <v>0</v>
      </c>
      <c r="BQ14">
        <f t="shared" si="8"/>
        <v>80.5</v>
      </c>
      <c r="BR14">
        <f t="shared" si="9"/>
        <v>0</v>
      </c>
      <c r="BS14">
        <f t="shared" si="10"/>
        <v>0</v>
      </c>
      <c r="BT14">
        <f t="shared" si="11"/>
        <v>0</v>
      </c>
      <c r="BU14">
        <f t="shared" si="12"/>
        <v>0</v>
      </c>
      <c r="BV14">
        <f t="shared" si="13"/>
        <v>65.5</v>
      </c>
      <c r="BW14">
        <f t="shared" si="14"/>
        <v>0</v>
      </c>
      <c r="BX14">
        <f t="shared" si="15"/>
        <v>68.5</v>
      </c>
      <c r="BY14">
        <f t="shared" si="16"/>
        <v>0</v>
      </c>
      <c r="BZ14">
        <f t="shared" si="17"/>
        <v>0</v>
      </c>
      <c r="CA14">
        <f t="shared" si="18"/>
        <v>0</v>
      </c>
      <c r="CB14">
        <f t="shared" si="19"/>
        <v>0</v>
      </c>
      <c r="CC14">
        <f t="shared" si="20"/>
        <v>0</v>
      </c>
      <c r="CD14">
        <f t="shared" si="21"/>
        <v>0</v>
      </c>
      <c r="CE14">
        <f t="shared" si="22"/>
        <v>0</v>
      </c>
      <c r="CF14">
        <f t="shared" si="23"/>
        <v>0</v>
      </c>
      <c r="CG14">
        <f t="shared" si="24"/>
        <v>0</v>
      </c>
      <c r="CH14">
        <f t="shared" si="25"/>
        <v>0</v>
      </c>
      <c r="CI14">
        <f t="shared" si="26"/>
        <v>0</v>
      </c>
      <c r="CJ14">
        <f t="shared" si="27"/>
        <v>0</v>
      </c>
      <c r="CK14">
        <f t="shared" si="28"/>
        <v>0</v>
      </c>
      <c r="CL14">
        <f t="shared" si="29"/>
        <v>0</v>
      </c>
      <c r="CM14">
        <f t="shared" si="30"/>
        <v>0</v>
      </c>
      <c r="CN14">
        <f t="shared" si="31"/>
        <v>0</v>
      </c>
    </row>
    <row r="15" spans="1:92" x14ac:dyDescent="0.2">
      <c r="A15" s="1">
        <v>7</v>
      </c>
      <c r="B15" s="1" t="s">
        <v>211</v>
      </c>
      <c r="C15" s="1" t="s">
        <v>394</v>
      </c>
      <c r="D15" s="1" t="s">
        <v>212</v>
      </c>
      <c r="E15" s="96" t="s">
        <v>136</v>
      </c>
      <c r="F15" s="1" t="s">
        <v>161</v>
      </c>
      <c r="G15" s="62">
        <v>4</v>
      </c>
      <c r="H15" s="67">
        <v>65</v>
      </c>
      <c r="I15" s="67">
        <v>6.5</v>
      </c>
      <c r="M15" s="62">
        <v>28</v>
      </c>
      <c r="N15" s="62">
        <v>28</v>
      </c>
      <c r="O15" s="63">
        <v>0</v>
      </c>
      <c r="P15" s="70">
        <v>68</v>
      </c>
      <c r="Q15" s="70">
        <v>6.5</v>
      </c>
      <c r="U15" s="63">
        <v>18</v>
      </c>
      <c r="V15" s="63">
        <v>18</v>
      </c>
      <c r="W15" s="62">
        <v>0</v>
      </c>
      <c r="X15" s="68">
        <v>75.5</v>
      </c>
      <c r="Y15" s="68">
        <v>7.5</v>
      </c>
      <c r="Z15" s="62">
        <v>0</v>
      </c>
      <c r="AA15" s="68">
        <v>76</v>
      </c>
      <c r="AB15" s="68">
        <v>7.5</v>
      </c>
      <c r="AC15" s="62">
        <v>3</v>
      </c>
      <c r="AD15" s="62">
        <v>3</v>
      </c>
      <c r="BC15">
        <f t="shared" si="0"/>
        <v>49</v>
      </c>
      <c r="BD15" s="24">
        <f>IF($O$4&gt;0,(LARGE(($N15,$V15,$AD15,$AL15,$AT15,$BB15),1)),"0")</f>
        <v>28</v>
      </c>
      <c r="BE15" s="24">
        <f t="shared" si="1"/>
        <v>21</v>
      </c>
      <c r="BF15" s="1">
        <v>7</v>
      </c>
      <c r="BK15">
        <f t="shared" si="2"/>
        <v>4</v>
      </c>
      <c r="BL15">
        <f t="shared" si="3"/>
        <v>65</v>
      </c>
      <c r="BM15">
        <f t="shared" si="4"/>
        <v>0</v>
      </c>
      <c r="BN15">
        <f t="shared" si="5"/>
        <v>0</v>
      </c>
      <c r="BO15">
        <f t="shared" si="6"/>
        <v>4</v>
      </c>
      <c r="BP15">
        <f t="shared" si="7"/>
        <v>0</v>
      </c>
      <c r="BQ15">
        <f t="shared" si="8"/>
        <v>68</v>
      </c>
      <c r="BR15">
        <f t="shared" si="9"/>
        <v>0</v>
      </c>
      <c r="BS15">
        <f t="shared" si="10"/>
        <v>0</v>
      </c>
      <c r="BT15">
        <f t="shared" si="11"/>
        <v>0</v>
      </c>
      <c r="BU15">
        <f t="shared" si="12"/>
        <v>0</v>
      </c>
      <c r="BV15">
        <f t="shared" si="13"/>
        <v>75.5</v>
      </c>
      <c r="BW15">
        <f t="shared" si="14"/>
        <v>0</v>
      </c>
      <c r="BX15">
        <f t="shared" si="15"/>
        <v>76</v>
      </c>
      <c r="BY15">
        <f t="shared" si="16"/>
        <v>0</v>
      </c>
      <c r="BZ15">
        <f t="shared" si="17"/>
        <v>0</v>
      </c>
      <c r="CA15">
        <f t="shared" si="18"/>
        <v>0</v>
      </c>
      <c r="CB15">
        <f t="shared" si="19"/>
        <v>0</v>
      </c>
      <c r="CC15">
        <f t="shared" si="20"/>
        <v>0</v>
      </c>
      <c r="CD15">
        <f t="shared" si="21"/>
        <v>0</v>
      </c>
      <c r="CE15">
        <f t="shared" si="22"/>
        <v>0</v>
      </c>
      <c r="CF15">
        <f t="shared" si="23"/>
        <v>0</v>
      </c>
      <c r="CG15">
        <f t="shared" si="24"/>
        <v>0</v>
      </c>
      <c r="CH15">
        <f t="shared" si="25"/>
        <v>0</v>
      </c>
      <c r="CI15">
        <f t="shared" si="26"/>
        <v>0</v>
      </c>
      <c r="CJ15">
        <f t="shared" si="27"/>
        <v>0</v>
      </c>
      <c r="CK15">
        <f t="shared" si="28"/>
        <v>0</v>
      </c>
      <c r="CL15">
        <f t="shared" si="29"/>
        <v>0</v>
      </c>
      <c r="CM15">
        <f t="shared" si="30"/>
        <v>0</v>
      </c>
      <c r="CN15">
        <f t="shared" si="31"/>
        <v>0</v>
      </c>
    </row>
    <row r="16" spans="1:92" x14ac:dyDescent="0.2">
      <c r="A16" s="1">
        <v>8</v>
      </c>
      <c r="B16" s="1" t="s">
        <v>190</v>
      </c>
      <c r="C16" s="1" t="s">
        <v>388</v>
      </c>
      <c r="D16" s="1" t="s">
        <v>191</v>
      </c>
      <c r="E16" s="96" t="s">
        <v>136</v>
      </c>
      <c r="F16" s="1" t="s">
        <v>156</v>
      </c>
      <c r="G16" s="62">
        <v>4</v>
      </c>
      <c r="H16" s="67">
        <v>70</v>
      </c>
      <c r="I16" s="67">
        <v>7</v>
      </c>
      <c r="M16" s="62">
        <v>18</v>
      </c>
      <c r="N16" s="62">
        <v>18</v>
      </c>
      <c r="O16" s="63">
        <v>8</v>
      </c>
      <c r="P16" s="70">
        <v>65</v>
      </c>
      <c r="Q16" s="70">
        <v>6</v>
      </c>
      <c r="U16" s="63">
        <v>38</v>
      </c>
      <c r="V16" s="63">
        <v>38</v>
      </c>
      <c r="W16" s="62">
        <v>0</v>
      </c>
      <c r="X16" s="68">
        <v>73</v>
      </c>
      <c r="Y16" s="68">
        <v>7</v>
      </c>
      <c r="Z16" s="62">
        <v>0</v>
      </c>
      <c r="AA16" s="68">
        <v>75.5</v>
      </c>
      <c r="AB16" s="68">
        <v>7.5</v>
      </c>
      <c r="AC16" s="62">
        <v>4</v>
      </c>
      <c r="AD16" s="62">
        <v>4</v>
      </c>
      <c r="BC16">
        <f t="shared" si="0"/>
        <v>60</v>
      </c>
      <c r="BD16" s="24">
        <f>IF($O$4&gt;0,(LARGE(($N16,$V16,$AD16,$AL16,$AT16,$BB16),1)),"0")</f>
        <v>38</v>
      </c>
      <c r="BE16" s="24">
        <f t="shared" si="1"/>
        <v>22</v>
      </c>
      <c r="BF16" s="1">
        <v>8</v>
      </c>
      <c r="BK16">
        <f t="shared" si="2"/>
        <v>4</v>
      </c>
      <c r="BL16">
        <f t="shared" si="3"/>
        <v>70</v>
      </c>
      <c r="BM16">
        <f t="shared" si="4"/>
        <v>0</v>
      </c>
      <c r="BN16">
        <f t="shared" si="5"/>
        <v>0</v>
      </c>
      <c r="BO16">
        <f t="shared" si="6"/>
        <v>4</v>
      </c>
      <c r="BP16">
        <f t="shared" si="7"/>
        <v>8</v>
      </c>
      <c r="BQ16">
        <f t="shared" si="8"/>
        <v>65</v>
      </c>
      <c r="BR16">
        <f t="shared" si="9"/>
        <v>0</v>
      </c>
      <c r="BS16">
        <f t="shared" si="10"/>
        <v>0</v>
      </c>
      <c r="BT16">
        <f t="shared" si="11"/>
        <v>8</v>
      </c>
      <c r="BU16">
        <f t="shared" si="12"/>
        <v>0</v>
      </c>
      <c r="BV16">
        <f t="shared" si="13"/>
        <v>73</v>
      </c>
      <c r="BW16">
        <f t="shared" si="14"/>
        <v>0</v>
      </c>
      <c r="BX16">
        <f t="shared" si="15"/>
        <v>75.5</v>
      </c>
      <c r="BY16">
        <f t="shared" si="16"/>
        <v>0</v>
      </c>
      <c r="BZ16">
        <f t="shared" si="17"/>
        <v>0</v>
      </c>
      <c r="CA16">
        <f t="shared" si="18"/>
        <v>0</v>
      </c>
      <c r="CB16">
        <f t="shared" si="19"/>
        <v>0</v>
      </c>
      <c r="CC16">
        <f t="shared" si="20"/>
        <v>0</v>
      </c>
      <c r="CD16">
        <f t="shared" si="21"/>
        <v>0</v>
      </c>
      <c r="CE16">
        <f t="shared" si="22"/>
        <v>0</v>
      </c>
      <c r="CF16">
        <f t="shared" si="23"/>
        <v>0</v>
      </c>
      <c r="CG16">
        <f t="shared" si="24"/>
        <v>0</v>
      </c>
      <c r="CH16">
        <f t="shared" si="25"/>
        <v>0</v>
      </c>
      <c r="CI16">
        <f t="shared" si="26"/>
        <v>0</v>
      </c>
      <c r="CJ16">
        <f t="shared" si="27"/>
        <v>0</v>
      </c>
      <c r="CK16">
        <f t="shared" si="28"/>
        <v>0</v>
      </c>
      <c r="CL16">
        <f t="shared" si="29"/>
        <v>0</v>
      </c>
      <c r="CM16">
        <f t="shared" si="30"/>
        <v>0</v>
      </c>
      <c r="CN16">
        <f t="shared" si="31"/>
        <v>0</v>
      </c>
    </row>
    <row r="17" spans="1:92" x14ac:dyDescent="0.2">
      <c r="A17" s="1">
        <v>9</v>
      </c>
      <c r="B17" s="1" t="s">
        <v>192</v>
      </c>
      <c r="C17" s="1" t="s">
        <v>382</v>
      </c>
      <c r="D17" s="1" t="s">
        <v>193</v>
      </c>
      <c r="E17" s="96" t="s">
        <v>136</v>
      </c>
      <c r="F17" s="1" t="s">
        <v>161</v>
      </c>
      <c r="G17" s="62">
        <v>4</v>
      </c>
      <c r="H17" s="67">
        <v>69.5</v>
      </c>
      <c r="I17" s="67">
        <v>6.5</v>
      </c>
      <c r="M17" s="62">
        <v>19</v>
      </c>
      <c r="N17" s="62">
        <v>19</v>
      </c>
      <c r="O17" s="63">
        <v>0</v>
      </c>
      <c r="P17" s="70">
        <v>80.5</v>
      </c>
      <c r="Q17" s="70">
        <v>8</v>
      </c>
      <c r="U17" s="63">
        <v>4</v>
      </c>
      <c r="V17" s="63">
        <v>4</v>
      </c>
      <c r="AD17" s="62">
        <v>99</v>
      </c>
      <c r="BC17">
        <f t="shared" si="0"/>
        <v>122</v>
      </c>
      <c r="BD17" s="24">
        <f>IF($O$4&gt;0,(LARGE(($N17,$V17,$AD17,$AL17,$AT17,$BB17),1)),"0")</f>
        <v>99</v>
      </c>
      <c r="BE17" s="24">
        <f t="shared" si="1"/>
        <v>23</v>
      </c>
      <c r="BF17" s="1">
        <v>9</v>
      </c>
      <c r="BK17">
        <f t="shared" si="2"/>
        <v>4</v>
      </c>
      <c r="BL17">
        <f t="shared" si="3"/>
        <v>69.5</v>
      </c>
      <c r="BM17">
        <f t="shared" si="4"/>
        <v>0</v>
      </c>
      <c r="BN17">
        <f t="shared" si="5"/>
        <v>0</v>
      </c>
      <c r="BO17">
        <f t="shared" si="6"/>
        <v>4</v>
      </c>
      <c r="BP17">
        <f t="shared" si="7"/>
        <v>0</v>
      </c>
      <c r="BQ17">
        <f t="shared" si="8"/>
        <v>80.5</v>
      </c>
      <c r="BR17">
        <f t="shared" si="9"/>
        <v>0</v>
      </c>
      <c r="BS17">
        <f t="shared" si="10"/>
        <v>0</v>
      </c>
      <c r="BT17">
        <f t="shared" si="11"/>
        <v>0</v>
      </c>
      <c r="BU17">
        <f t="shared" si="12"/>
        <v>0</v>
      </c>
      <c r="BV17">
        <f t="shared" si="13"/>
        <v>0</v>
      </c>
      <c r="BW17">
        <f t="shared" si="14"/>
        <v>0</v>
      </c>
      <c r="BX17">
        <f t="shared" si="15"/>
        <v>0</v>
      </c>
      <c r="BY17">
        <f t="shared" si="16"/>
        <v>0</v>
      </c>
      <c r="BZ17">
        <f t="shared" si="17"/>
        <v>0</v>
      </c>
      <c r="CA17">
        <f t="shared" si="18"/>
        <v>0</v>
      </c>
      <c r="CB17">
        <f t="shared" si="19"/>
        <v>0</v>
      </c>
      <c r="CC17">
        <f t="shared" si="20"/>
        <v>0</v>
      </c>
      <c r="CD17">
        <f t="shared" si="21"/>
        <v>0</v>
      </c>
      <c r="CE17">
        <f t="shared" si="22"/>
        <v>0</v>
      </c>
      <c r="CF17">
        <f t="shared" si="23"/>
        <v>0</v>
      </c>
      <c r="CG17">
        <f t="shared" si="24"/>
        <v>0</v>
      </c>
      <c r="CH17">
        <f t="shared" si="25"/>
        <v>0</v>
      </c>
      <c r="CI17">
        <f t="shared" si="26"/>
        <v>0</v>
      </c>
      <c r="CJ17">
        <f t="shared" si="27"/>
        <v>0</v>
      </c>
      <c r="CK17">
        <f t="shared" si="28"/>
        <v>0</v>
      </c>
      <c r="CL17">
        <f t="shared" si="29"/>
        <v>0</v>
      </c>
      <c r="CM17">
        <f t="shared" si="30"/>
        <v>0</v>
      </c>
      <c r="CN17">
        <f t="shared" si="31"/>
        <v>0</v>
      </c>
    </row>
    <row r="18" spans="1:92" ht="12.75" customHeight="1" x14ac:dyDescent="0.2">
      <c r="A18" s="1">
        <v>10</v>
      </c>
      <c r="B18" s="1" t="s">
        <v>213</v>
      </c>
      <c r="C18" s="1" t="s">
        <v>395</v>
      </c>
      <c r="D18" s="1" t="s">
        <v>214</v>
      </c>
      <c r="E18" s="96" t="s">
        <v>136</v>
      </c>
      <c r="F18" s="1" t="s">
        <v>161</v>
      </c>
      <c r="G18" s="62">
        <v>4</v>
      </c>
      <c r="H18" s="67">
        <v>62.5</v>
      </c>
      <c r="I18" s="67">
        <v>6</v>
      </c>
      <c r="M18" s="62">
        <v>29</v>
      </c>
      <c r="N18" s="62">
        <v>29</v>
      </c>
      <c r="O18" s="63">
        <v>0</v>
      </c>
      <c r="P18" s="70">
        <v>75.5</v>
      </c>
      <c r="Q18" s="70">
        <v>7</v>
      </c>
      <c r="U18" s="63">
        <v>9</v>
      </c>
      <c r="V18" s="63">
        <v>9</v>
      </c>
      <c r="W18" s="62">
        <v>0</v>
      </c>
      <c r="X18" s="68">
        <v>62.5</v>
      </c>
      <c r="Y18" s="68">
        <v>6</v>
      </c>
      <c r="Z18" s="62">
        <v>0</v>
      </c>
      <c r="AA18" s="68">
        <v>67.5</v>
      </c>
      <c r="AB18" s="68">
        <v>6.5</v>
      </c>
      <c r="AC18" s="62">
        <v>16</v>
      </c>
      <c r="AD18" s="62">
        <v>16</v>
      </c>
      <c r="BC18">
        <f t="shared" si="0"/>
        <v>54</v>
      </c>
      <c r="BD18" s="24">
        <f>IF($O$4&gt;0,(LARGE(($N18,$V18,$AD18,$AL18,$AT18,$BB18),1)),"0")</f>
        <v>29</v>
      </c>
      <c r="BE18" s="24">
        <f t="shared" si="1"/>
        <v>25</v>
      </c>
      <c r="BF18" s="1">
        <v>10</v>
      </c>
      <c r="BK18">
        <f t="shared" si="2"/>
        <v>4</v>
      </c>
      <c r="BL18">
        <f t="shared" si="3"/>
        <v>62.5</v>
      </c>
      <c r="BM18">
        <f t="shared" si="4"/>
        <v>0</v>
      </c>
      <c r="BN18">
        <f t="shared" si="5"/>
        <v>0</v>
      </c>
      <c r="BO18">
        <f t="shared" si="6"/>
        <v>4</v>
      </c>
      <c r="BP18">
        <f t="shared" si="7"/>
        <v>0</v>
      </c>
      <c r="BQ18">
        <f t="shared" si="8"/>
        <v>75.5</v>
      </c>
      <c r="BR18">
        <f t="shared" si="9"/>
        <v>0</v>
      </c>
      <c r="BS18">
        <f t="shared" si="10"/>
        <v>0</v>
      </c>
      <c r="BT18">
        <f t="shared" si="11"/>
        <v>0</v>
      </c>
      <c r="BU18">
        <f t="shared" si="12"/>
        <v>0</v>
      </c>
      <c r="BV18">
        <f t="shared" si="13"/>
        <v>62.5</v>
      </c>
      <c r="BW18">
        <f t="shared" si="14"/>
        <v>0</v>
      </c>
      <c r="BX18">
        <f t="shared" si="15"/>
        <v>67.5</v>
      </c>
      <c r="BY18">
        <f t="shared" si="16"/>
        <v>0</v>
      </c>
      <c r="BZ18">
        <f t="shared" si="17"/>
        <v>0</v>
      </c>
      <c r="CA18">
        <f t="shared" si="18"/>
        <v>0</v>
      </c>
      <c r="CB18">
        <f t="shared" si="19"/>
        <v>0</v>
      </c>
      <c r="CC18">
        <f t="shared" si="20"/>
        <v>0</v>
      </c>
      <c r="CD18">
        <f t="shared" si="21"/>
        <v>0</v>
      </c>
      <c r="CE18">
        <f t="shared" si="22"/>
        <v>0</v>
      </c>
      <c r="CF18">
        <f t="shared" si="23"/>
        <v>0</v>
      </c>
      <c r="CG18">
        <f t="shared" si="24"/>
        <v>0</v>
      </c>
      <c r="CH18">
        <f t="shared" si="25"/>
        <v>0</v>
      </c>
      <c r="CI18">
        <f t="shared" si="26"/>
        <v>0</v>
      </c>
      <c r="CJ18">
        <f t="shared" si="27"/>
        <v>0</v>
      </c>
      <c r="CK18">
        <f t="shared" si="28"/>
        <v>0</v>
      </c>
      <c r="CL18">
        <f t="shared" si="29"/>
        <v>0</v>
      </c>
      <c r="CM18">
        <f t="shared" si="30"/>
        <v>0</v>
      </c>
      <c r="CN18">
        <f t="shared" si="31"/>
        <v>0</v>
      </c>
    </row>
    <row r="19" spans="1:92" x14ac:dyDescent="0.2">
      <c r="A19" s="1">
        <v>11</v>
      </c>
      <c r="B19" s="1" t="s">
        <v>178</v>
      </c>
      <c r="C19" s="1" t="s">
        <v>384</v>
      </c>
      <c r="D19" s="1" t="s">
        <v>179</v>
      </c>
      <c r="E19" s="96" t="s">
        <v>136</v>
      </c>
      <c r="F19" s="1" t="s">
        <v>177</v>
      </c>
      <c r="G19" s="62">
        <v>0</v>
      </c>
      <c r="H19" s="67">
        <v>67.5</v>
      </c>
      <c r="I19" s="67">
        <v>6.5</v>
      </c>
      <c r="M19" s="62">
        <v>12</v>
      </c>
      <c r="N19" s="62">
        <v>12</v>
      </c>
      <c r="O19" s="63">
        <v>0</v>
      </c>
      <c r="P19" s="70">
        <v>70</v>
      </c>
      <c r="Q19" s="70">
        <v>6.5</v>
      </c>
      <c r="U19" s="63">
        <v>17</v>
      </c>
      <c r="V19" s="63">
        <v>17</v>
      </c>
      <c r="W19" s="62">
        <v>0</v>
      </c>
      <c r="X19" s="68">
        <v>65</v>
      </c>
      <c r="Y19" s="68">
        <v>6.5</v>
      </c>
      <c r="Z19" s="62">
        <v>0</v>
      </c>
      <c r="AA19" s="68">
        <v>68</v>
      </c>
      <c r="AB19" s="68">
        <v>7</v>
      </c>
      <c r="AC19" s="62">
        <v>15</v>
      </c>
      <c r="AD19" s="62">
        <v>15</v>
      </c>
      <c r="BC19">
        <f t="shared" si="0"/>
        <v>44</v>
      </c>
      <c r="BD19" s="24">
        <f>IF($O$4&gt;0,(LARGE(($N19,$V19,$AD19,$AL19,$AT19,$BB19),1)),"0")</f>
        <v>17</v>
      </c>
      <c r="BE19" s="24">
        <f t="shared" si="1"/>
        <v>27</v>
      </c>
      <c r="BF19" s="1">
        <v>11</v>
      </c>
      <c r="BK19">
        <f t="shared" si="2"/>
        <v>0</v>
      </c>
      <c r="BL19">
        <f t="shared" si="3"/>
        <v>67.5</v>
      </c>
      <c r="BM19">
        <f t="shared" si="4"/>
        <v>0</v>
      </c>
      <c r="BN19">
        <f t="shared" si="5"/>
        <v>0</v>
      </c>
      <c r="BO19">
        <f t="shared" si="6"/>
        <v>0</v>
      </c>
      <c r="BP19">
        <f t="shared" si="7"/>
        <v>0</v>
      </c>
      <c r="BQ19">
        <f t="shared" si="8"/>
        <v>70</v>
      </c>
      <c r="BR19">
        <f t="shared" si="9"/>
        <v>0</v>
      </c>
      <c r="BS19">
        <f t="shared" si="10"/>
        <v>0</v>
      </c>
      <c r="BT19">
        <f t="shared" si="11"/>
        <v>0</v>
      </c>
      <c r="BU19">
        <f t="shared" si="12"/>
        <v>0</v>
      </c>
      <c r="BV19">
        <f t="shared" si="13"/>
        <v>65</v>
      </c>
      <c r="BW19">
        <f t="shared" si="14"/>
        <v>0</v>
      </c>
      <c r="BX19">
        <f t="shared" si="15"/>
        <v>68</v>
      </c>
      <c r="BY19">
        <f t="shared" si="16"/>
        <v>0</v>
      </c>
      <c r="BZ19">
        <f t="shared" si="17"/>
        <v>0</v>
      </c>
      <c r="CA19">
        <f t="shared" si="18"/>
        <v>0</v>
      </c>
      <c r="CB19">
        <f t="shared" si="19"/>
        <v>0</v>
      </c>
      <c r="CC19">
        <f t="shared" si="20"/>
        <v>0</v>
      </c>
      <c r="CD19">
        <f t="shared" si="21"/>
        <v>0</v>
      </c>
      <c r="CE19">
        <f t="shared" si="22"/>
        <v>0</v>
      </c>
      <c r="CF19">
        <f t="shared" si="23"/>
        <v>0</v>
      </c>
      <c r="CG19">
        <f t="shared" si="24"/>
        <v>0</v>
      </c>
      <c r="CH19">
        <f t="shared" si="25"/>
        <v>0</v>
      </c>
      <c r="CI19">
        <f t="shared" si="26"/>
        <v>0</v>
      </c>
      <c r="CJ19">
        <f t="shared" si="27"/>
        <v>0</v>
      </c>
      <c r="CK19">
        <f t="shared" si="28"/>
        <v>0</v>
      </c>
      <c r="CL19">
        <f t="shared" si="29"/>
        <v>0</v>
      </c>
      <c r="CM19">
        <f t="shared" si="30"/>
        <v>0</v>
      </c>
      <c r="CN19">
        <f t="shared" si="31"/>
        <v>0</v>
      </c>
    </row>
    <row r="20" spans="1:92" x14ac:dyDescent="0.2">
      <c r="A20" s="1">
        <v>12</v>
      </c>
      <c r="B20" s="1" t="s">
        <v>194</v>
      </c>
      <c r="C20" s="1" t="s">
        <v>389</v>
      </c>
      <c r="D20" s="1" t="s">
        <v>195</v>
      </c>
      <c r="E20" s="96" t="s">
        <v>136</v>
      </c>
      <c r="F20" s="1" t="s">
        <v>196</v>
      </c>
      <c r="G20" s="62">
        <v>4</v>
      </c>
      <c r="H20" s="67">
        <v>69.5</v>
      </c>
      <c r="I20" s="67">
        <v>6.5</v>
      </c>
      <c r="M20" s="62">
        <v>19</v>
      </c>
      <c r="N20" s="62">
        <v>19</v>
      </c>
      <c r="O20" s="63">
        <v>13</v>
      </c>
      <c r="P20" s="70">
        <v>65</v>
      </c>
      <c r="Q20" s="70">
        <v>6.5</v>
      </c>
      <c r="U20" s="63">
        <v>41</v>
      </c>
      <c r="V20" s="63">
        <v>41</v>
      </c>
      <c r="W20" s="62">
        <v>0</v>
      </c>
      <c r="X20" s="68">
        <v>67.5</v>
      </c>
      <c r="Y20" s="68">
        <v>6.5</v>
      </c>
      <c r="Z20" s="62">
        <v>0</v>
      </c>
      <c r="AA20" s="68">
        <v>70</v>
      </c>
      <c r="AB20" s="68">
        <v>7</v>
      </c>
      <c r="AC20" s="62">
        <v>11</v>
      </c>
      <c r="AD20" s="62">
        <v>11</v>
      </c>
      <c r="BC20">
        <f t="shared" si="0"/>
        <v>71</v>
      </c>
      <c r="BD20" s="24">
        <f>IF($O$4&gt;0,(LARGE(($N20,$V20,$AD20,$AL20,$AT20,$BB20),1)),"0")</f>
        <v>41</v>
      </c>
      <c r="BE20" s="24">
        <f t="shared" si="1"/>
        <v>30</v>
      </c>
      <c r="BF20" s="1">
        <v>12</v>
      </c>
      <c r="BK20">
        <f t="shared" si="2"/>
        <v>4</v>
      </c>
      <c r="BL20">
        <f t="shared" si="3"/>
        <v>69.5</v>
      </c>
      <c r="BM20">
        <f t="shared" si="4"/>
        <v>0</v>
      </c>
      <c r="BN20">
        <f t="shared" si="5"/>
        <v>0</v>
      </c>
      <c r="BO20">
        <f t="shared" si="6"/>
        <v>4</v>
      </c>
      <c r="BP20">
        <f t="shared" si="7"/>
        <v>13</v>
      </c>
      <c r="BQ20">
        <f t="shared" si="8"/>
        <v>65</v>
      </c>
      <c r="BR20">
        <f t="shared" si="9"/>
        <v>0</v>
      </c>
      <c r="BS20">
        <f t="shared" si="10"/>
        <v>0</v>
      </c>
      <c r="BT20">
        <f t="shared" si="11"/>
        <v>13</v>
      </c>
      <c r="BU20">
        <f t="shared" si="12"/>
        <v>0</v>
      </c>
      <c r="BV20">
        <f t="shared" si="13"/>
        <v>67.5</v>
      </c>
      <c r="BW20">
        <f t="shared" si="14"/>
        <v>0</v>
      </c>
      <c r="BX20">
        <f t="shared" si="15"/>
        <v>70</v>
      </c>
      <c r="BY20">
        <f t="shared" si="16"/>
        <v>0</v>
      </c>
      <c r="BZ20">
        <f t="shared" si="17"/>
        <v>0</v>
      </c>
      <c r="CA20">
        <f t="shared" si="18"/>
        <v>0</v>
      </c>
      <c r="CB20">
        <f t="shared" si="19"/>
        <v>0</v>
      </c>
      <c r="CC20">
        <f t="shared" si="20"/>
        <v>0</v>
      </c>
      <c r="CD20">
        <f t="shared" si="21"/>
        <v>0</v>
      </c>
      <c r="CE20">
        <f t="shared" si="22"/>
        <v>0</v>
      </c>
      <c r="CF20">
        <f t="shared" si="23"/>
        <v>0</v>
      </c>
      <c r="CG20">
        <f t="shared" si="24"/>
        <v>0</v>
      </c>
      <c r="CH20">
        <f t="shared" si="25"/>
        <v>0</v>
      </c>
      <c r="CI20">
        <f t="shared" si="26"/>
        <v>0</v>
      </c>
      <c r="CJ20">
        <f t="shared" si="27"/>
        <v>0</v>
      </c>
      <c r="CK20">
        <f t="shared" si="28"/>
        <v>0</v>
      </c>
      <c r="CL20">
        <f t="shared" si="29"/>
        <v>0</v>
      </c>
      <c r="CM20">
        <f t="shared" si="30"/>
        <v>0</v>
      </c>
      <c r="CN20">
        <f t="shared" si="31"/>
        <v>0</v>
      </c>
    </row>
    <row r="21" spans="1:92" x14ac:dyDescent="0.2">
      <c r="A21" s="1">
        <v>13</v>
      </c>
      <c r="B21" s="1" t="s">
        <v>159</v>
      </c>
      <c r="C21" s="1" t="s">
        <v>376</v>
      </c>
      <c r="D21" s="1" t="s">
        <v>160</v>
      </c>
      <c r="E21" s="96" t="s">
        <v>136</v>
      </c>
      <c r="F21" s="1" t="s">
        <v>161</v>
      </c>
      <c r="G21" s="62">
        <v>0</v>
      </c>
      <c r="H21" s="67">
        <v>73</v>
      </c>
      <c r="I21" s="67">
        <v>7</v>
      </c>
      <c r="M21" s="62">
        <v>4</v>
      </c>
      <c r="N21" s="62">
        <v>4</v>
      </c>
      <c r="O21" s="63">
        <v>4</v>
      </c>
      <c r="P21" s="70">
        <v>75</v>
      </c>
      <c r="Q21" s="70">
        <v>7</v>
      </c>
      <c r="U21" s="63">
        <v>28</v>
      </c>
      <c r="V21" s="63">
        <v>28</v>
      </c>
      <c r="W21" s="62">
        <v>8</v>
      </c>
      <c r="X21" s="68">
        <v>67.5</v>
      </c>
      <c r="Y21" s="68">
        <v>6.5</v>
      </c>
      <c r="AC21" s="62">
        <v>30</v>
      </c>
      <c r="AD21" s="62">
        <v>30</v>
      </c>
      <c r="BC21">
        <f t="shared" si="0"/>
        <v>62</v>
      </c>
      <c r="BD21" s="24">
        <f>IF($O$4&gt;0,(LARGE(($N21,$V21,$AD21,$AL21,$AT21,$BB21),1)),"0")</f>
        <v>30</v>
      </c>
      <c r="BE21" s="24">
        <f t="shared" si="1"/>
        <v>32</v>
      </c>
      <c r="BG21" s="1">
        <v>1</v>
      </c>
      <c r="BK21">
        <f t="shared" si="2"/>
        <v>0</v>
      </c>
      <c r="BL21">
        <f t="shared" si="3"/>
        <v>73</v>
      </c>
      <c r="BM21">
        <f t="shared" si="4"/>
        <v>0</v>
      </c>
      <c r="BN21">
        <f t="shared" si="5"/>
        <v>0</v>
      </c>
      <c r="BO21">
        <f t="shared" si="6"/>
        <v>0</v>
      </c>
      <c r="BP21">
        <f t="shared" si="7"/>
        <v>4</v>
      </c>
      <c r="BQ21">
        <f t="shared" si="8"/>
        <v>75</v>
      </c>
      <c r="BR21">
        <f t="shared" si="9"/>
        <v>0</v>
      </c>
      <c r="BS21">
        <f t="shared" si="10"/>
        <v>0</v>
      </c>
      <c r="BT21">
        <f t="shared" si="11"/>
        <v>4</v>
      </c>
      <c r="BU21">
        <f t="shared" si="12"/>
        <v>8</v>
      </c>
      <c r="BV21">
        <f t="shared" si="13"/>
        <v>67.5</v>
      </c>
      <c r="BW21">
        <f t="shared" si="14"/>
        <v>0</v>
      </c>
      <c r="BX21">
        <f t="shared" si="15"/>
        <v>0</v>
      </c>
      <c r="BY21">
        <f t="shared" si="16"/>
        <v>8</v>
      </c>
      <c r="BZ21">
        <f t="shared" si="17"/>
        <v>0</v>
      </c>
      <c r="CA21">
        <f t="shared" si="18"/>
        <v>0</v>
      </c>
      <c r="CB21">
        <f t="shared" si="19"/>
        <v>0</v>
      </c>
      <c r="CC21">
        <f t="shared" si="20"/>
        <v>0</v>
      </c>
      <c r="CD21">
        <f t="shared" si="21"/>
        <v>0</v>
      </c>
      <c r="CE21">
        <f t="shared" si="22"/>
        <v>0</v>
      </c>
      <c r="CF21">
        <f t="shared" si="23"/>
        <v>0</v>
      </c>
      <c r="CG21">
        <f t="shared" si="24"/>
        <v>0</v>
      </c>
      <c r="CH21">
        <f t="shared" si="25"/>
        <v>0</v>
      </c>
      <c r="CI21">
        <f t="shared" si="26"/>
        <v>0</v>
      </c>
      <c r="CJ21">
        <f t="shared" si="27"/>
        <v>0</v>
      </c>
      <c r="CK21">
        <f t="shared" si="28"/>
        <v>0</v>
      </c>
      <c r="CL21">
        <f t="shared" si="29"/>
        <v>0</v>
      </c>
      <c r="CM21">
        <f t="shared" si="30"/>
        <v>0</v>
      </c>
      <c r="CN21">
        <f t="shared" si="31"/>
        <v>0</v>
      </c>
    </row>
    <row r="22" spans="1:92" x14ac:dyDescent="0.2">
      <c r="A22" s="1">
        <v>14</v>
      </c>
      <c r="B22" s="1" t="s">
        <v>203</v>
      </c>
      <c r="C22" s="1" t="s">
        <v>392</v>
      </c>
      <c r="D22" s="1" t="s">
        <v>204</v>
      </c>
      <c r="E22" s="96" t="s">
        <v>136</v>
      </c>
      <c r="F22" s="1" t="s">
        <v>161</v>
      </c>
      <c r="G22" s="62">
        <v>4</v>
      </c>
      <c r="H22" s="67">
        <v>67.5</v>
      </c>
      <c r="I22" s="67">
        <v>6.5</v>
      </c>
      <c r="M22" s="62">
        <v>23</v>
      </c>
      <c r="N22" s="62">
        <v>23</v>
      </c>
      <c r="O22" s="63">
        <v>0</v>
      </c>
      <c r="P22" s="70">
        <v>75</v>
      </c>
      <c r="Q22" s="70">
        <v>7.5</v>
      </c>
      <c r="U22" s="63">
        <v>10</v>
      </c>
      <c r="V22" s="63">
        <v>10</v>
      </c>
      <c r="AD22" s="62">
        <v>99</v>
      </c>
      <c r="BC22">
        <f t="shared" si="0"/>
        <v>132</v>
      </c>
      <c r="BD22" s="24">
        <f>IF($O$4&gt;0,(LARGE(($N22,$V22,$AD22,$AL22,$AT22,$BB22),1)),"0")</f>
        <v>99</v>
      </c>
      <c r="BE22" s="24">
        <f t="shared" si="1"/>
        <v>33</v>
      </c>
      <c r="BG22" s="1">
        <v>2</v>
      </c>
      <c r="BK22">
        <f t="shared" si="2"/>
        <v>4</v>
      </c>
      <c r="BL22">
        <f t="shared" si="3"/>
        <v>67.5</v>
      </c>
      <c r="BM22">
        <f t="shared" si="4"/>
        <v>0</v>
      </c>
      <c r="BN22">
        <f t="shared" si="5"/>
        <v>0</v>
      </c>
      <c r="BO22">
        <f t="shared" si="6"/>
        <v>4</v>
      </c>
      <c r="BP22">
        <f t="shared" si="7"/>
        <v>0</v>
      </c>
      <c r="BQ22">
        <f t="shared" si="8"/>
        <v>75</v>
      </c>
      <c r="BR22">
        <f t="shared" si="9"/>
        <v>0</v>
      </c>
      <c r="BS22">
        <f t="shared" si="10"/>
        <v>0</v>
      </c>
      <c r="BT22">
        <f t="shared" si="11"/>
        <v>0</v>
      </c>
      <c r="BU22">
        <f t="shared" si="12"/>
        <v>0</v>
      </c>
      <c r="BV22">
        <f t="shared" si="13"/>
        <v>0</v>
      </c>
      <c r="BW22">
        <f t="shared" si="14"/>
        <v>0</v>
      </c>
      <c r="BX22">
        <f t="shared" si="15"/>
        <v>0</v>
      </c>
      <c r="BY22">
        <f t="shared" si="16"/>
        <v>0</v>
      </c>
      <c r="BZ22">
        <f t="shared" si="17"/>
        <v>0</v>
      </c>
      <c r="CA22">
        <f t="shared" si="18"/>
        <v>0</v>
      </c>
      <c r="CB22">
        <f t="shared" si="19"/>
        <v>0</v>
      </c>
      <c r="CC22">
        <f t="shared" si="20"/>
        <v>0</v>
      </c>
      <c r="CD22">
        <f t="shared" si="21"/>
        <v>0</v>
      </c>
      <c r="CE22">
        <f t="shared" si="22"/>
        <v>0</v>
      </c>
      <c r="CF22">
        <f t="shared" si="23"/>
        <v>0</v>
      </c>
      <c r="CG22">
        <f t="shared" si="24"/>
        <v>0</v>
      </c>
      <c r="CH22">
        <f t="shared" si="25"/>
        <v>0</v>
      </c>
      <c r="CI22">
        <f t="shared" si="26"/>
        <v>0</v>
      </c>
      <c r="CJ22">
        <f t="shared" si="27"/>
        <v>0</v>
      </c>
      <c r="CK22">
        <f t="shared" si="28"/>
        <v>0</v>
      </c>
      <c r="CL22">
        <f t="shared" si="29"/>
        <v>0</v>
      </c>
      <c r="CM22">
        <f t="shared" si="30"/>
        <v>0</v>
      </c>
      <c r="CN22">
        <f t="shared" si="31"/>
        <v>0</v>
      </c>
    </row>
    <row r="23" spans="1:92" x14ac:dyDescent="0.2">
      <c r="A23" s="1">
        <v>15</v>
      </c>
      <c r="B23" s="1" t="s">
        <v>239</v>
      </c>
      <c r="C23" s="1" t="s">
        <v>406</v>
      </c>
      <c r="D23" s="1" t="s">
        <v>240</v>
      </c>
      <c r="E23" s="96" t="s">
        <v>136</v>
      </c>
      <c r="F23" s="1" t="s">
        <v>164</v>
      </c>
      <c r="G23" s="62">
        <v>22</v>
      </c>
      <c r="H23" s="67">
        <v>65</v>
      </c>
      <c r="I23" s="67">
        <v>6.5</v>
      </c>
      <c r="M23" s="62">
        <v>41</v>
      </c>
      <c r="N23" s="62">
        <v>41</v>
      </c>
      <c r="O23" s="63">
        <v>0</v>
      </c>
      <c r="P23" s="70">
        <v>73</v>
      </c>
      <c r="Q23" s="70">
        <v>7.5</v>
      </c>
      <c r="U23" s="63">
        <v>12</v>
      </c>
      <c r="V23" s="63">
        <v>12</v>
      </c>
      <c r="W23" s="62">
        <v>0</v>
      </c>
      <c r="X23" s="68">
        <v>70</v>
      </c>
      <c r="Y23" s="68">
        <v>7</v>
      </c>
      <c r="Z23" s="62">
        <v>12</v>
      </c>
      <c r="AA23" s="68">
        <v>65</v>
      </c>
      <c r="AB23" s="68">
        <v>6.5</v>
      </c>
      <c r="AC23" s="62">
        <v>22</v>
      </c>
      <c r="AD23" s="62">
        <v>22</v>
      </c>
      <c r="BC23">
        <f t="shared" si="0"/>
        <v>75</v>
      </c>
      <c r="BD23" s="24">
        <f>IF($O$4&gt;0,(LARGE(($N23,$V23,$AD23,$AL23,$AT23,$BB23),1)),"0")</f>
        <v>41</v>
      </c>
      <c r="BE23" s="24">
        <f t="shared" si="1"/>
        <v>34</v>
      </c>
      <c r="BK23">
        <f t="shared" si="2"/>
        <v>22</v>
      </c>
      <c r="BL23">
        <f t="shared" si="3"/>
        <v>65</v>
      </c>
      <c r="BM23">
        <f t="shared" si="4"/>
        <v>0</v>
      </c>
      <c r="BN23">
        <f t="shared" si="5"/>
        <v>0</v>
      </c>
      <c r="BO23">
        <f t="shared" si="6"/>
        <v>22</v>
      </c>
      <c r="BP23">
        <f t="shared" si="7"/>
        <v>0</v>
      </c>
      <c r="BQ23">
        <f t="shared" si="8"/>
        <v>73</v>
      </c>
      <c r="BR23">
        <f t="shared" si="9"/>
        <v>0</v>
      </c>
      <c r="BS23">
        <f t="shared" si="10"/>
        <v>0</v>
      </c>
      <c r="BT23">
        <f t="shared" si="11"/>
        <v>0</v>
      </c>
      <c r="BU23">
        <f t="shared" si="12"/>
        <v>0</v>
      </c>
      <c r="BV23">
        <f t="shared" si="13"/>
        <v>70</v>
      </c>
      <c r="BW23">
        <f t="shared" si="14"/>
        <v>12</v>
      </c>
      <c r="BX23">
        <f t="shared" si="15"/>
        <v>65</v>
      </c>
      <c r="BY23">
        <f t="shared" si="16"/>
        <v>12</v>
      </c>
      <c r="BZ23">
        <f t="shared" si="17"/>
        <v>0</v>
      </c>
      <c r="CA23">
        <f t="shared" si="18"/>
        <v>0</v>
      </c>
      <c r="CB23">
        <f t="shared" si="19"/>
        <v>0</v>
      </c>
      <c r="CC23">
        <f t="shared" si="20"/>
        <v>0</v>
      </c>
      <c r="CD23">
        <f t="shared" si="21"/>
        <v>0</v>
      </c>
      <c r="CE23">
        <f t="shared" si="22"/>
        <v>0</v>
      </c>
      <c r="CF23">
        <f t="shared" si="23"/>
        <v>0</v>
      </c>
      <c r="CG23">
        <f t="shared" si="24"/>
        <v>0</v>
      </c>
      <c r="CH23">
        <f t="shared" si="25"/>
        <v>0</v>
      </c>
      <c r="CI23">
        <f t="shared" si="26"/>
        <v>0</v>
      </c>
      <c r="CJ23">
        <f t="shared" si="27"/>
        <v>0</v>
      </c>
      <c r="CK23">
        <f t="shared" si="28"/>
        <v>0</v>
      </c>
      <c r="CL23">
        <f t="shared" si="29"/>
        <v>0</v>
      </c>
      <c r="CM23">
        <f t="shared" si="30"/>
        <v>0</v>
      </c>
      <c r="CN23">
        <f t="shared" si="31"/>
        <v>0</v>
      </c>
    </row>
    <row r="24" spans="1:92" x14ac:dyDescent="0.2">
      <c r="A24" s="1">
        <v>16</v>
      </c>
      <c r="B24" s="1" t="s">
        <v>188</v>
      </c>
      <c r="C24" s="1" t="s">
        <v>387</v>
      </c>
      <c r="D24" s="1" t="s">
        <v>189</v>
      </c>
      <c r="E24" s="96" t="s">
        <v>136</v>
      </c>
      <c r="F24" s="1" t="s">
        <v>156</v>
      </c>
      <c r="G24" s="62">
        <v>4</v>
      </c>
      <c r="H24" s="67">
        <v>72</v>
      </c>
      <c r="I24" s="67">
        <v>7</v>
      </c>
      <c r="M24" s="62">
        <v>17</v>
      </c>
      <c r="N24" s="62">
        <v>17</v>
      </c>
      <c r="O24" s="63">
        <v>4</v>
      </c>
      <c r="P24" s="70">
        <v>75</v>
      </c>
      <c r="Q24" s="70">
        <v>7.5</v>
      </c>
      <c r="U24" s="63">
        <v>27</v>
      </c>
      <c r="V24" s="63">
        <v>27</v>
      </c>
      <c r="W24" s="62">
        <v>0</v>
      </c>
      <c r="X24" s="68">
        <v>68.5</v>
      </c>
      <c r="Y24" s="68">
        <v>6.5</v>
      </c>
      <c r="Z24" s="62">
        <v>4</v>
      </c>
      <c r="AA24" s="68">
        <v>71</v>
      </c>
      <c r="AB24" s="68">
        <v>7</v>
      </c>
      <c r="AC24" s="62">
        <v>18</v>
      </c>
      <c r="AD24" s="62">
        <v>18</v>
      </c>
      <c r="BC24">
        <f t="shared" si="0"/>
        <v>62</v>
      </c>
      <c r="BD24" s="24">
        <f>IF($O$4&gt;0,(LARGE(($N24,$V24,$AD24,$AL24,$AT24,$BB24),1)),"0")</f>
        <v>27</v>
      </c>
      <c r="BE24" s="24">
        <f t="shared" si="1"/>
        <v>35</v>
      </c>
      <c r="BK24">
        <f t="shared" si="2"/>
        <v>4</v>
      </c>
      <c r="BL24">
        <f t="shared" si="3"/>
        <v>72</v>
      </c>
      <c r="BM24">
        <f t="shared" si="4"/>
        <v>0</v>
      </c>
      <c r="BN24">
        <f t="shared" si="5"/>
        <v>0</v>
      </c>
      <c r="BO24">
        <f t="shared" si="6"/>
        <v>4</v>
      </c>
      <c r="BP24">
        <f t="shared" si="7"/>
        <v>4</v>
      </c>
      <c r="BQ24">
        <f t="shared" si="8"/>
        <v>75</v>
      </c>
      <c r="BR24">
        <f t="shared" si="9"/>
        <v>0</v>
      </c>
      <c r="BS24">
        <f t="shared" si="10"/>
        <v>0</v>
      </c>
      <c r="BT24">
        <f t="shared" si="11"/>
        <v>4</v>
      </c>
      <c r="BU24">
        <f t="shared" si="12"/>
        <v>0</v>
      </c>
      <c r="BV24">
        <f t="shared" si="13"/>
        <v>68.5</v>
      </c>
      <c r="BW24">
        <f t="shared" si="14"/>
        <v>4</v>
      </c>
      <c r="BX24">
        <f t="shared" si="15"/>
        <v>71</v>
      </c>
      <c r="BY24">
        <f t="shared" si="16"/>
        <v>4</v>
      </c>
      <c r="BZ24">
        <f t="shared" si="17"/>
        <v>0</v>
      </c>
      <c r="CA24">
        <f t="shared" si="18"/>
        <v>0</v>
      </c>
      <c r="CB24">
        <f t="shared" si="19"/>
        <v>0</v>
      </c>
      <c r="CC24">
        <f t="shared" si="20"/>
        <v>0</v>
      </c>
      <c r="CD24">
        <f t="shared" si="21"/>
        <v>0</v>
      </c>
      <c r="CE24">
        <f t="shared" si="22"/>
        <v>0</v>
      </c>
      <c r="CF24">
        <f t="shared" si="23"/>
        <v>0</v>
      </c>
      <c r="CG24">
        <f t="shared" si="24"/>
        <v>0</v>
      </c>
      <c r="CH24">
        <f t="shared" si="25"/>
        <v>0</v>
      </c>
      <c r="CI24">
        <f t="shared" si="26"/>
        <v>0</v>
      </c>
      <c r="CJ24">
        <f t="shared" si="27"/>
        <v>0</v>
      </c>
      <c r="CK24">
        <f t="shared" si="28"/>
        <v>0</v>
      </c>
      <c r="CL24">
        <f t="shared" si="29"/>
        <v>0</v>
      </c>
      <c r="CM24">
        <f t="shared" si="30"/>
        <v>0</v>
      </c>
      <c r="CN24">
        <f t="shared" si="31"/>
        <v>0</v>
      </c>
    </row>
    <row r="25" spans="1:92" x14ac:dyDescent="0.2">
      <c r="A25" s="1">
        <v>17</v>
      </c>
      <c r="B25" s="1" t="s">
        <v>182</v>
      </c>
      <c r="C25" s="1" t="s">
        <v>386</v>
      </c>
      <c r="D25" s="1" t="s">
        <v>183</v>
      </c>
      <c r="E25" s="96" t="s">
        <v>136</v>
      </c>
      <c r="F25" s="1" t="s">
        <v>164</v>
      </c>
      <c r="G25" s="62">
        <v>0</v>
      </c>
      <c r="H25" s="67">
        <v>60.5</v>
      </c>
      <c r="I25" s="67">
        <v>6</v>
      </c>
      <c r="M25" s="62">
        <v>14</v>
      </c>
      <c r="N25" s="62">
        <v>14</v>
      </c>
      <c r="O25" s="63">
        <v>0</v>
      </c>
      <c r="P25" s="70">
        <v>65.5</v>
      </c>
      <c r="Q25" s="70">
        <v>6.5</v>
      </c>
      <c r="U25" s="63">
        <v>21</v>
      </c>
      <c r="V25" s="63">
        <v>21</v>
      </c>
      <c r="W25" s="62">
        <v>4</v>
      </c>
      <c r="X25" s="68">
        <v>70</v>
      </c>
      <c r="Y25" s="68">
        <v>7</v>
      </c>
      <c r="AC25" s="62">
        <v>24</v>
      </c>
      <c r="AD25" s="62">
        <v>24</v>
      </c>
      <c r="BC25">
        <f t="shared" si="0"/>
        <v>59</v>
      </c>
      <c r="BD25" s="24">
        <f>IF($O$4&gt;0,(LARGE(($N25,$V25,$AD25,$AL25,$AT25,$BB25),1)),"0")</f>
        <v>24</v>
      </c>
      <c r="BE25" s="24">
        <f t="shared" si="1"/>
        <v>35</v>
      </c>
      <c r="BK25">
        <f t="shared" si="2"/>
        <v>0</v>
      </c>
      <c r="BL25">
        <f t="shared" si="3"/>
        <v>60.5</v>
      </c>
      <c r="BM25">
        <f t="shared" si="4"/>
        <v>0</v>
      </c>
      <c r="BN25">
        <f t="shared" si="5"/>
        <v>0</v>
      </c>
      <c r="BO25">
        <f t="shared" si="6"/>
        <v>0</v>
      </c>
      <c r="BP25">
        <f t="shared" si="7"/>
        <v>0</v>
      </c>
      <c r="BQ25">
        <f t="shared" si="8"/>
        <v>65.5</v>
      </c>
      <c r="BR25">
        <f t="shared" si="9"/>
        <v>0</v>
      </c>
      <c r="BS25">
        <f t="shared" si="10"/>
        <v>0</v>
      </c>
      <c r="BT25">
        <f t="shared" si="11"/>
        <v>0</v>
      </c>
      <c r="BU25">
        <f t="shared" si="12"/>
        <v>4</v>
      </c>
      <c r="BV25">
        <f t="shared" si="13"/>
        <v>70</v>
      </c>
      <c r="BW25">
        <f t="shared" si="14"/>
        <v>0</v>
      </c>
      <c r="BX25">
        <f t="shared" si="15"/>
        <v>0</v>
      </c>
      <c r="BY25">
        <f t="shared" si="16"/>
        <v>4</v>
      </c>
      <c r="BZ25">
        <f t="shared" si="17"/>
        <v>0</v>
      </c>
      <c r="CA25">
        <f t="shared" si="18"/>
        <v>0</v>
      </c>
      <c r="CB25">
        <f t="shared" si="19"/>
        <v>0</v>
      </c>
      <c r="CC25">
        <f t="shared" si="20"/>
        <v>0</v>
      </c>
      <c r="CD25">
        <f t="shared" si="21"/>
        <v>0</v>
      </c>
      <c r="CE25">
        <f t="shared" si="22"/>
        <v>0</v>
      </c>
      <c r="CF25">
        <f t="shared" si="23"/>
        <v>0</v>
      </c>
      <c r="CG25">
        <f t="shared" si="24"/>
        <v>0</v>
      </c>
      <c r="CH25">
        <f t="shared" si="25"/>
        <v>0</v>
      </c>
      <c r="CI25">
        <f t="shared" si="26"/>
        <v>0</v>
      </c>
      <c r="CJ25">
        <f t="shared" si="27"/>
        <v>0</v>
      </c>
      <c r="CK25">
        <f t="shared" si="28"/>
        <v>0</v>
      </c>
      <c r="CL25">
        <f t="shared" si="29"/>
        <v>0</v>
      </c>
      <c r="CM25">
        <f t="shared" si="30"/>
        <v>0</v>
      </c>
      <c r="CN25">
        <f t="shared" si="31"/>
        <v>0</v>
      </c>
    </row>
    <row r="26" spans="1:92" x14ac:dyDescent="0.2">
      <c r="A26" s="1">
        <v>18</v>
      </c>
      <c r="B26" s="1" t="s">
        <v>219</v>
      </c>
      <c r="C26" s="1" t="s">
        <v>398</v>
      </c>
      <c r="D26" s="1" t="s">
        <v>220</v>
      </c>
      <c r="E26" s="96" t="s">
        <v>136</v>
      </c>
      <c r="F26" s="1" t="s">
        <v>164</v>
      </c>
      <c r="G26" s="62">
        <v>8</v>
      </c>
      <c r="H26" s="67">
        <v>70</v>
      </c>
      <c r="I26" s="67">
        <v>7</v>
      </c>
      <c r="M26" s="62">
        <v>31</v>
      </c>
      <c r="N26" s="62">
        <v>31</v>
      </c>
      <c r="O26" s="63">
        <v>0</v>
      </c>
      <c r="P26" s="70">
        <v>71</v>
      </c>
      <c r="Q26" s="70">
        <v>7</v>
      </c>
      <c r="U26" s="63">
        <v>14</v>
      </c>
      <c r="V26" s="63">
        <v>14</v>
      </c>
      <c r="W26" s="62">
        <v>4</v>
      </c>
      <c r="X26" s="68">
        <v>70</v>
      </c>
      <c r="Y26" s="68">
        <v>7</v>
      </c>
      <c r="AC26" s="62">
        <v>24</v>
      </c>
      <c r="AD26" s="62">
        <v>24</v>
      </c>
      <c r="BC26">
        <f t="shared" si="0"/>
        <v>69</v>
      </c>
      <c r="BD26" s="24">
        <f>IF($O$4&gt;0,(LARGE(($N26,$V26,$AD26,$AL26,$AT26,$BB26),1)),"0")</f>
        <v>31</v>
      </c>
      <c r="BE26" s="24">
        <f t="shared" si="1"/>
        <v>38</v>
      </c>
      <c r="BK26">
        <f t="shared" si="2"/>
        <v>8</v>
      </c>
      <c r="BL26">
        <f t="shared" si="3"/>
        <v>70</v>
      </c>
      <c r="BM26">
        <f t="shared" si="4"/>
        <v>0</v>
      </c>
      <c r="BN26">
        <f t="shared" si="5"/>
        <v>0</v>
      </c>
      <c r="BO26">
        <f t="shared" si="6"/>
        <v>8</v>
      </c>
      <c r="BP26">
        <f t="shared" si="7"/>
        <v>0</v>
      </c>
      <c r="BQ26">
        <f t="shared" si="8"/>
        <v>71</v>
      </c>
      <c r="BR26">
        <f t="shared" si="9"/>
        <v>0</v>
      </c>
      <c r="BS26">
        <f t="shared" si="10"/>
        <v>0</v>
      </c>
      <c r="BT26">
        <f t="shared" si="11"/>
        <v>0</v>
      </c>
      <c r="BU26">
        <f t="shared" si="12"/>
        <v>4</v>
      </c>
      <c r="BV26">
        <f t="shared" si="13"/>
        <v>70</v>
      </c>
      <c r="BW26">
        <f t="shared" si="14"/>
        <v>0</v>
      </c>
      <c r="BX26">
        <f t="shared" si="15"/>
        <v>0</v>
      </c>
      <c r="BY26">
        <f t="shared" si="16"/>
        <v>4</v>
      </c>
      <c r="BZ26">
        <f t="shared" si="17"/>
        <v>0</v>
      </c>
      <c r="CA26">
        <f t="shared" si="18"/>
        <v>0</v>
      </c>
      <c r="CB26">
        <f t="shared" si="19"/>
        <v>0</v>
      </c>
      <c r="CC26">
        <f t="shared" si="20"/>
        <v>0</v>
      </c>
      <c r="CD26">
        <f t="shared" si="21"/>
        <v>0</v>
      </c>
      <c r="CE26">
        <f t="shared" si="22"/>
        <v>0</v>
      </c>
      <c r="CF26">
        <f t="shared" si="23"/>
        <v>0</v>
      </c>
      <c r="CG26">
        <f t="shared" si="24"/>
        <v>0</v>
      </c>
      <c r="CH26">
        <f t="shared" si="25"/>
        <v>0</v>
      </c>
      <c r="CI26">
        <f t="shared" si="26"/>
        <v>0</v>
      </c>
      <c r="CJ26">
        <f t="shared" si="27"/>
        <v>0</v>
      </c>
      <c r="CK26">
        <f t="shared" si="28"/>
        <v>0</v>
      </c>
      <c r="CL26">
        <f t="shared" si="29"/>
        <v>0</v>
      </c>
      <c r="CM26">
        <f t="shared" si="30"/>
        <v>0</v>
      </c>
      <c r="CN26">
        <f t="shared" si="31"/>
        <v>0</v>
      </c>
    </row>
    <row r="27" spans="1:92" x14ac:dyDescent="0.2">
      <c r="A27" s="1">
        <v>19</v>
      </c>
      <c r="B27" s="1" t="s">
        <v>165</v>
      </c>
      <c r="C27" s="1" t="s">
        <v>378</v>
      </c>
      <c r="D27" s="1" t="s">
        <v>166</v>
      </c>
      <c r="E27" s="96" t="s">
        <v>136</v>
      </c>
      <c r="F27" s="1" t="s">
        <v>161</v>
      </c>
      <c r="G27" s="62">
        <v>0</v>
      </c>
      <c r="H27" s="67">
        <v>72</v>
      </c>
      <c r="I27" s="67">
        <v>7</v>
      </c>
      <c r="M27" s="62">
        <v>6</v>
      </c>
      <c r="N27" s="62">
        <v>6</v>
      </c>
      <c r="O27" s="63">
        <v>8</v>
      </c>
      <c r="P27" s="70">
        <v>70</v>
      </c>
      <c r="Q27" s="70">
        <v>7</v>
      </c>
      <c r="U27" s="63">
        <v>33</v>
      </c>
      <c r="V27" s="63">
        <v>33</v>
      </c>
      <c r="AD27" s="62">
        <v>99</v>
      </c>
      <c r="BC27">
        <f t="shared" si="0"/>
        <v>138</v>
      </c>
      <c r="BD27" s="24">
        <f>IF($O$4&gt;0,(LARGE(($N27,$V27,$AD27,$AL27,$AT27,$BB27),1)),"0")</f>
        <v>99</v>
      </c>
      <c r="BE27" s="24">
        <f t="shared" si="1"/>
        <v>39</v>
      </c>
      <c r="BK27">
        <f t="shared" si="2"/>
        <v>0</v>
      </c>
      <c r="BL27">
        <f t="shared" si="3"/>
        <v>72</v>
      </c>
      <c r="BM27">
        <f t="shared" si="4"/>
        <v>0</v>
      </c>
      <c r="BN27">
        <f t="shared" si="5"/>
        <v>0</v>
      </c>
      <c r="BO27">
        <f t="shared" si="6"/>
        <v>0</v>
      </c>
      <c r="BP27">
        <f t="shared" si="7"/>
        <v>8</v>
      </c>
      <c r="BQ27">
        <f t="shared" si="8"/>
        <v>70</v>
      </c>
      <c r="BR27">
        <f t="shared" si="9"/>
        <v>0</v>
      </c>
      <c r="BS27">
        <f t="shared" si="10"/>
        <v>0</v>
      </c>
      <c r="BT27">
        <f t="shared" si="11"/>
        <v>8</v>
      </c>
      <c r="BU27">
        <f t="shared" si="12"/>
        <v>0</v>
      </c>
      <c r="BV27">
        <f t="shared" si="13"/>
        <v>0</v>
      </c>
      <c r="BW27">
        <f t="shared" si="14"/>
        <v>0</v>
      </c>
      <c r="BX27">
        <f t="shared" si="15"/>
        <v>0</v>
      </c>
      <c r="BY27">
        <f t="shared" si="16"/>
        <v>0</v>
      </c>
      <c r="BZ27">
        <f t="shared" si="17"/>
        <v>0</v>
      </c>
      <c r="CA27">
        <f t="shared" si="18"/>
        <v>0</v>
      </c>
      <c r="CB27">
        <f t="shared" si="19"/>
        <v>0</v>
      </c>
      <c r="CC27">
        <f t="shared" si="20"/>
        <v>0</v>
      </c>
      <c r="CD27">
        <f t="shared" si="21"/>
        <v>0</v>
      </c>
      <c r="CE27">
        <f t="shared" si="22"/>
        <v>0</v>
      </c>
      <c r="CF27">
        <f t="shared" si="23"/>
        <v>0</v>
      </c>
      <c r="CG27">
        <f t="shared" si="24"/>
        <v>0</v>
      </c>
      <c r="CH27">
        <f t="shared" si="25"/>
        <v>0</v>
      </c>
      <c r="CI27">
        <f t="shared" si="26"/>
        <v>0</v>
      </c>
      <c r="CJ27">
        <f t="shared" si="27"/>
        <v>0</v>
      </c>
      <c r="CK27">
        <f t="shared" si="28"/>
        <v>0</v>
      </c>
      <c r="CL27">
        <f t="shared" si="29"/>
        <v>0</v>
      </c>
      <c r="CM27">
        <f t="shared" si="30"/>
        <v>0</v>
      </c>
      <c r="CN27">
        <f t="shared" si="31"/>
        <v>0</v>
      </c>
    </row>
    <row r="28" spans="1:92" x14ac:dyDescent="0.2">
      <c r="A28" s="1">
        <v>20</v>
      </c>
      <c r="B28" s="1" t="s">
        <v>221</v>
      </c>
      <c r="C28" s="1" t="s">
        <v>382</v>
      </c>
      <c r="D28" s="1" t="s">
        <v>222</v>
      </c>
      <c r="E28" s="96" t="s">
        <v>136</v>
      </c>
      <c r="F28" s="1" t="s">
        <v>161</v>
      </c>
      <c r="G28" s="62">
        <v>8</v>
      </c>
      <c r="H28" s="67">
        <v>70</v>
      </c>
      <c r="I28" s="67">
        <v>6.5</v>
      </c>
      <c r="M28" s="62">
        <v>33</v>
      </c>
      <c r="N28" s="62">
        <v>33</v>
      </c>
      <c r="O28" s="63">
        <v>8</v>
      </c>
      <c r="P28" s="70">
        <v>70</v>
      </c>
      <c r="Q28" s="70">
        <v>7</v>
      </c>
      <c r="U28" s="63">
        <v>33</v>
      </c>
      <c r="V28" s="63">
        <v>33</v>
      </c>
      <c r="W28" s="62">
        <v>0</v>
      </c>
      <c r="X28" s="68">
        <v>75</v>
      </c>
      <c r="Y28" s="68">
        <v>7.5</v>
      </c>
      <c r="Z28" s="62">
        <v>0</v>
      </c>
      <c r="AA28" s="68">
        <v>72.5</v>
      </c>
      <c r="AB28" s="68">
        <v>7</v>
      </c>
      <c r="AC28" s="62">
        <v>7</v>
      </c>
      <c r="AD28" s="62">
        <v>7</v>
      </c>
      <c r="BC28">
        <f t="shared" si="0"/>
        <v>73</v>
      </c>
      <c r="BD28" s="24">
        <f>IF($O$4&gt;0,(LARGE(($N28,$V28,$AD28,$AL28,$AT28,$BB28),1)),"0")</f>
        <v>33</v>
      </c>
      <c r="BE28" s="24">
        <f t="shared" si="1"/>
        <v>40</v>
      </c>
      <c r="BK28">
        <f t="shared" si="2"/>
        <v>8</v>
      </c>
      <c r="BL28">
        <f t="shared" si="3"/>
        <v>70</v>
      </c>
      <c r="BM28">
        <f t="shared" si="4"/>
        <v>0</v>
      </c>
      <c r="BN28">
        <f t="shared" si="5"/>
        <v>0</v>
      </c>
      <c r="BO28">
        <f t="shared" si="6"/>
        <v>8</v>
      </c>
      <c r="BP28">
        <f t="shared" si="7"/>
        <v>8</v>
      </c>
      <c r="BQ28">
        <f t="shared" si="8"/>
        <v>70</v>
      </c>
      <c r="BR28">
        <f t="shared" si="9"/>
        <v>0</v>
      </c>
      <c r="BS28">
        <f t="shared" si="10"/>
        <v>0</v>
      </c>
      <c r="BT28">
        <f t="shared" si="11"/>
        <v>8</v>
      </c>
      <c r="BU28">
        <f t="shared" si="12"/>
        <v>0</v>
      </c>
      <c r="BV28">
        <f t="shared" si="13"/>
        <v>75</v>
      </c>
      <c r="BW28">
        <f t="shared" si="14"/>
        <v>0</v>
      </c>
      <c r="BX28">
        <f t="shared" si="15"/>
        <v>72.5</v>
      </c>
      <c r="BY28">
        <f t="shared" si="16"/>
        <v>0</v>
      </c>
      <c r="BZ28">
        <f t="shared" si="17"/>
        <v>0</v>
      </c>
      <c r="CA28">
        <f t="shared" si="18"/>
        <v>0</v>
      </c>
      <c r="CB28">
        <f t="shared" si="19"/>
        <v>0</v>
      </c>
      <c r="CC28">
        <f t="shared" si="20"/>
        <v>0</v>
      </c>
      <c r="CD28">
        <f t="shared" si="21"/>
        <v>0</v>
      </c>
      <c r="CE28">
        <f t="shared" si="22"/>
        <v>0</v>
      </c>
      <c r="CF28">
        <f t="shared" si="23"/>
        <v>0</v>
      </c>
      <c r="CG28">
        <f t="shared" si="24"/>
        <v>0</v>
      </c>
      <c r="CH28">
        <f t="shared" si="25"/>
        <v>0</v>
      </c>
      <c r="CI28">
        <f t="shared" si="26"/>
        <v>0</v>
      </c>
      <c r="CJ28">
        <f t="shared" si="27"/>
        <v>0</v>
      </c>
      <c r="CK28">
        <f t="shared" si="28"/>
        <v>0</v>
      </c>
      <c r="CL28">
        <f t="shared" si="29"/>
        <v>0</v>
      </c>
      <c r="CM28">
        <f t="shared" si="30"/>
        <v>0</v>
      </c>
      <c r="CN28">
        <f t="shared" si="31"/>
        <v>0</v>
      </c>
    </row>
    <row r="29" spans="1:92" x14ac:dyDescent="0.2">
      <c r="A29" s="1">
        <v>21</v>
      </c>
      <c r="B29" s="1" t="s">
        <v>228</v>
      </c>
      <c r="C29" s="1" t="s">
        <v>401</v>
      </c>
      <c r="D29" s="1" t="s">
        <v>229</v>
      </c>
      <c r="E29" s="96" t="s">
        <v>136</v>
      </c>
      <c r="F29" s="1" t="s">
        <v>161</v>
      </c>
      <c r="G29" s="62">
        <v>8</v>
      </c>
      <c r="H29" s="67">
        <v>67</v>
      </c>
      <c r="I29" s="67">
        <v>6.5</v>
      </c>
      <c r="M29" s="62">
        <v>35</v>
      </c>
      <c r="N29" s="62">
        <v>35</v>
      </c>
      <c r="O29" s="63">
        <v>0</v>
      </c>
      <c r="P29" s="70">
        <v>76.5</v>
      </c>
      <c r="Q29" s="70">
        <v>7.5</v>
      </c>
      <c r="U29" s="63">
        <v>6</v>
      </c>
      <c r="V29" s="63">
        <v>6</v>
      </c>
      <c r="AD29" s="62">
        <v>99</v>
      </c>
      <c r="BC29">
        <f t="shared" si="0"/>
        <v>140</v>
      </c>
      <c r="BD29" s="24">
        <f>IF($O$4&gt;0,(LARGE(($N29,$V29,$AD29,$AL29,$AT29,$BB29),1)),"0")</f>
        <v>99</v>
      </c>
      <c r="BE29" s="24">
        <f t="shared" si="1"/>
        <v>41</v>
      </c>
      <c r="BK29">
        <f t="shared" si="2"/>
        <v>8</v>
      </c>
      <c r="BL29">
        <f t="shared" si="3"/>
        <v>67</v>
      </c>
      <c r="BM29">
        <f t="shared" si="4"/>
        <v>0</v>
      </c>
      <c r="BN29">
        <f t="shared" si="5"/>
        <v>0</v>
      </c>
      <c r="BO29">
        <f t="shared" si="6"/>
        <v>8</v>
      </c>
      <c r="BP29">
        <f t="shared" si="7"/>
        <v>0</v>
      </c>
      <c r="BQ29">
        <f t="shared" si="8"/>
        <v>76.5</v>
      </c>
      <c r="BR29">
        <f t="shared" si="9"/>
        <v>0</v>
      </c>
      <c r="BS29">
        <f t="shared" si="10"/>
        <v>0</v>
      </c>
      <c r="BT29">
        <f t="shared" si="11"/>
        <v>0</v>
      </c>
      <c r="BU29">
        <f t="shared" si="12"/>
        <v>0</v>
      </c>
      <c r="BV29">
        <f t="shared" si="13"/>
        <v>0</v>
      </c>
      <c r="BW29">
        <f t="shared" si="14"/>
        <v>0</v>
      </c>
      <c r="BX29">
        <f t="shared" si="15"/>
        <v>0</v>
      </c>
      <c r="BY29">
        <f t="shared" si="16"/>
        <v>0</v>
      </c>
      <c r="BZ29">
        <f t="shared" si="17"/>
        <v>0</v>
      </c>
      <c r="CA29">
        <f t="shared" si="18"/>
        <v>0</v>
      </c>
      <c r="CB29">
        <f t="shared" si="19"/>
        <v>0</v>
      </c>
      <c r="CC29">
        <f t="shared" si="20"/>
        <v>0</v>
      </c>
      <c r="CD29">
        <f t="shared" si="21"/>
        <v>0</v>
      </c>
      <c r="CE29">
        <f t="shared" si="22"/>
        <v>0</v>
      </c>
      <c r="CF29">
        <f t="shared" si="23"/>
        <v>0</v>
      </c>
      <c r="CG29">
        <f t="shared" si="24"/>
        <v>0</v>
      </c>
      <c r="CH29">
        <f t="shared" si="25"/>
        <v>0</v>
      </c>
      <c r="CI29">
        <f t="shared" si="26"/>
        <v>0</v>
      </c>
      <c r="CJ29">
        <f t="shared" si="27"/>
        <v>0</v>
      </c>
      <c r="CK29">
        <f t="shared" si="28"/>
        <v>0</v>
      </c>
      <c r="CL29">
        <f t="shared" si="29"/>
        <v>0</v>
      </c>
      <c r="CM29">
        <f t="shared" si="30"/>
        <v>0</v>
      </c>
      <c r="CN29">
        <f t="shared" si="31"/>
        <v>0</v>
      </c>
    </row>
    <row r="30" spans="1:92" x14ac:dyDescent="0.2">
      <c r="A30" s="1">
        <v>22</v>
      </c>
      <c r="B30" s="1" t="s">
        <v>201</v>
      </c>
      <c r="C30" s="1" t="s">
        <v>381</v>
      </c>
      <c r="D30" s="1" t="s">
        <v>202</v>
      </c>
      <c r="E30" s="96" t="s">
        <v>136</v>
      </c>
      <c r="F30" s="1" t="s">
        <v>161</v>
      </c>
      <c r="G30" s="62">
        <v>4</v>
      </c>
      <c r="H30" s="67">
        <v>67.5</v>
      </c>
      <c r="I30" s="67">
        <v>6.5</v>
      </c>
      <c r="M30" s="62">
        <v>23</v>
      </c>
      <c r="N30" s="62">
        <v>23</v>
      </c>
      <c r="O30" s="63">
        <v>8</v>
      </c>
      <c r="P30" s="70">
        <v>65.5</v>
      </c>
      <c r="Q30" s="70">
        <v>6.5</v>
      </c>
      <c r="U30" s="63">
        <v>36</v>
      </c>
      <c r="V30" s="63">
        <v>36</v>
      </c>
      <c r="W30" s="62">
        <v>0</v>
      </c>
      <c r="X30" s="68">
        <v>65</v>
      </c>
      <c r="Y30" s="68">
        <v>6.5</v>
      </c>
      <c r="Z30" s="62">
        <v>10</v>
      </c>
      <c r="AA30" s="68">
        <v>65</v>
      </c>
      <c r="AB30" s="68">
        <v>6.5</v>
      </c>
      <c r="AC30" s="62">
        <v>21</v>
      </c>
      <c r="AD30" s="62">
        <v>21</v>
      </c>
      <c r="BC30">
        <f t="shared" si="0"/>
        <v>80</v>
      </c>
      <c r="BD30" s="24">
        <f>IF($O$4&gt;0,(LARGE(($N30,$V30,$AD30,$AL30,$AT30,$BB30),1)),"0")</f>
        <v>36</v>
      </c>
      <c r="BE30" s="24">
        <f t="shared" si="1"/>
        <v>44</v>
      </c>
      <c r="BK30">
        <f t="shared" si="2"/>
        <v>4</v>
      </c>
      <c r="BL30">
        <f t="shared" si="3"/>
        <v>67.5</v>
      </c>
      <c r="BM30">
        <f t="shared" si="4"/>
        <v>0</v>
      </c>
      <c r="BN30">
        <f t="shared" si="5"/>
        <v>0</v>
      </c>
      <c r="BO30">
        <f t="shared" si="6"/>
        <v>4</v>
      </c>
      <c r="BP30">
        <f t="shared" si="7"/>
        <v>8</v>
      </c>
      <c r="BQ30">
        <f t="shared" si="8"/>
        <v>65.5</v>
      </c>
      <c r="BR30">
        <f t="shared" si="9"/>
        <v>0</v>
      </c>
      <c r="BS30">
        <f t="shared" si="10"/>
        <v>0</v>
      </c>
      <c r="BT30">
        <f t="shared" si="11"/>
        <v>8</v>
      </c>
      <c r="BU30">
        <f t="shared" si="12"/>
        <v>0</v>
      </c>
      <c r="BV30">
        <f t="shared" si="13"/>
        <v>65</v>
      </c>
      <c r="BW30">
        <f t="shared" si="14"/>
        <v>10</v>
      </c>
      <c r="BX30">
        <f t="shared" si="15"/>
        <v>65</v>
      </c>
      <c r="BY30">
        <f t="shared" si="16"/>
        <v>10</v>
      </c>
      <c r="BZ30">
        <f t="shared" si="17"/>
        <v>0</v>
      </c>
      <c r="CA30">
        <f t="shared" si="18"/>
        <v>0</v>
      </c>
      <c r="CB30">
        <f t="shared" si="19"/>
        <v>0</v>
      </c>
      <c r="CC30">
        <f t="shared" si="20"/>
        <v>0</v>
      </c>
      <c r="CD30">
        <f t="shared" si="21"/>
        <v>0</v>
      </c>
      <c r="CE30">
        <f t="shared" si="22"/>
        <v>0</v>
      </c>
      <c r="CF30">
        <f t="shared" si="23"/>
        <v>0</v>
      </c>
      <c r="CG30">
        <f t="shared" si="24"/>
        <v>0</v>
      </c>
      <c r="CH30">
        <f t="shared" si="25"/>
        <v>0</v>
      </c>
      <c r="CI30">
        <f t="shared" si="26"/>
        <v>0</v>
      </c>
      <c r="CJ30">
        <f t="shared" si="27"/>
        <v>0</v>
      </c>
      <c r="CK30">
        <f t="shared" si="28"/>
        <v>0</v>
      </c>
      <c r="CL30">
        <f t="shared" si="29"/>
        <v>0</v>
      </c>
      <c r="CM30">
        <f t="shared" si="30"/>
        <v>0</v>
      </c>
      <c r="CN30">
        <f t="shared" si="31"/>
        <v>0</v>
      </c>
    </row>
    <row r="31" spans="1:92" x14ac:dyDescent="0.2">
      <c r="A31" s="1">
        <v>23</v>
      </c>
      <c r="B31" s="1" t="s">
        <v>197</v>
      </c>
      <c r="C31" s="1" t="s">
        <v>390</v>
      </c>
      <c r="D31" s="1" t="s">
        <v>198</v>
      </c>
      <c r="E31" s="96" t="s">
        <v>136</v>
      </c>
      <c r="F31" s="1" t="s">
        <v>177</v>
      </c>
      <c r="G31" s="62">
        <v>4</v>
      </c>
      <c r="H31" s="67">
        <v>68</v>
      </c>
      <c r="I31" s="67">
        <v>7</v>
      </c>
      <c r="M31" s="62">
        <v>21</v>
      </c>
      <c r="N31" s="62">
        <v>21</v>
      </c>
      <c r="O31" s="63">
        <v>4</v>
      </c>
      <c r="P31" s="70">
        <v>85</v>
      </c>
      <c r="Q31" s="70">
        <v>8.5</v>
      </c>
      <c r="U31" s="63">
        <v>24</v>
      </c>
      <c r="V31" s="63">
        <v>24</v>
      </c>
      <c r="AD31" s="62">
        <v>99</v>
      </c>
      <c r="BC31">
        <f t="shared" si="0"/>
        <v>144</v>
      </c>
      <c r="BD31" s="24">
        <f>IF($O$4&gt;0,(LARGE(($N31,$V31,$AD31,$AL31,$AT31,$BB31),1)),"0")</f>
        <v>99</v>
      </c>
      <c r="BE31" s="24">
        <f t="shared" si="1"/>
        <v>45</v>
      </c>
      <c r="BK31">
        <f t="shared" si="2"/>
        <v>4</v>
      </c>
      <c r="BL31">
        <f t="shared" si="3"/>
        <v>68</v>
      </c>
      <c r="BM31">
        <f t="shared" si="4"/>
        <v>0</v>
      </c>
      <c r="BN31">
        <f t="shared" si="5"/>
        <v>0</v>
      </c>
      <c r="BO31">
        <f t="shared" si="6"/>
        <v>4</v>
      </c>
      <c r="BP31">
        <f t="shared" si="7"/>
        <v>4</v>
      </c>
      <c r="BQ31">
        <f t="shared" si="8"/>
        <v>85</v>
      </c>
      <c r="BR31">
        <f t="shared" si="9"/>
        <v>0</v>
      </c>
      <c r="BS31">
        <f t="shared" si="10"/>
        <v>0</v>
      </c>
      <c r="BT31">
        <f t="shared" si="11"/>
        <v>4</v>
      </c>
      <c r="BU31">
        <f t="shared" si="12"/>
        <v>0</v>
      </c>
      <c r="BV31">
        <f t="shared" si="13"/>
        <v>0</v>
      </c>
      <c r="BW31">
        <f t="shared" si="14"/>
        <v>0</v>
      </c>
      <c r="BX31">
        <f t="shared" si="15"/>
        <v>0</v>
      </c>
      <c r="BY31">
        <f t="shared" si="16"/>
        <v>0</v>
      </c>
      <c r="BZ31">
        <f t="shared" si="17"/>
        <v>0</v>
      </c>
      <c r="CA31">
        <f t="shared" si="18"/>
        <v>0</v>
      </c>
      <c r="CB31">
        <f t="shared" si="19"/>
        <v>0</v>
      </c>
      <c r="CC31">
        <f t="shared" si="20"/>
        <v>0</v>
      </c>
      <c r="CD31">
        <f t="shared" si="21"/>
        <v>0</v>
      </c>
      <c r="CE31">
        <f t="shared" si="22"/>
        <v>0</v>
      </c>
      <c r="CF31">
        <f t="shared" si="23"/>
        <v>0</v>
      </c>
      <c r="CG31">
        <f t="shared" si="24"/>
        <v>0</v>
      </c>
      <c r="CH31">
        <f t="shared" si="25"/>
        <v>0</v>
      </c>
      <c r="CI31">
        <f t="shared" si="26"/>
        <v>0</v>
      </c>
      <c r="CJ31">
        <f t="shared" si="27"/>
        <v>0</v>
      </c>
      <c r="CK31">
        <f t="shared" si="28"/>
        <v>0</v>
      </c>
      <c r="CL31">
        <f t="shared" si="29"/>
        <v>0</v>
      </c>
      <c r="CM31">
        <f t="shared" si="30"/>
        <v>0</v>
      </c>
      <c r="CN31">
        <f t="shared" si="31"/>
        <v>0</v>
      </c>
    </row>
    <row r="32" spans="1:92" x14ac:dyDescent="0.2">
      <c r="A32" s="1">
        <v>24</v>
      </c>
      <c r="B32" s="1" t="s">
        <v>180</v>
      </c>
      <c r="C32" s="1" t="s">
        <v>385</v>
      </c>
      <c r="D32" s="1" t="s">
        <v>181</v>
      </c>
      <c r="E32" s="96" t="s">
        <v>136</v>
      </c>
      <c r="F32" s="1" t="s">
        <v>164</v>
      </c>
      <c r="G32" s="62">
        <v>0</v>
      </c>
      <c r="H32" s="67">
        <v>64.5</v>
      </c>
      <c r="I32" s="67">
        <v>6</v>
      </c>
      <c r="M32" s="62">
        <v>13</v>
      </c>
      <c r="N32" s="62">
        <v>13</v>
      </c>
      <c r="O32" s="63">
        <v>8</v>
      </c>
      <c r="P32" s="70">
        <v>70</v>
      </c>
      <c r="Q32" s="70">
        <v>6.5</v>
      </c>
      <c r="U32" s="63">
        <v>35</v>
      </c>
      <c r="V32" s="63">
        <v>35</v>
      </c>
      <c r="AD32" s="62">
        <v>99</v>
      </c>
      <c r="BC32">
        <f t="shared" si="0"/>
        <v>147</v>
      </c>
      <c r="BD32" s="24">
        <f>IF($O$4&gt;0,(LARGE(($N32,$V32,$AD32,$AL32,$AT32,$BB32),1)),"0")</f>
        <v>99</v>
      </c>
      <c r="BE32" s="24">
        <f t="shared" si="1"/>
        <v>48</v>
      </c>
      <c r="BK32">
        <f t="shared" si="2"/>
        <v>0</v>
      </c>
      <c r="BL32">
        <f t="shared" si="3"/>
        <v>64.5</v>
      </c>
      <c r="BM32">
        <f t="shared" si="4"/>
        <v>0</v>
      </c>
      <c r="BN32">
        <f t="shared" si="5"/>
        <v>0</v>
      </c>
      <c r="BO32">
        <f t="shared" si="6"/>
        <v>0</v>
      </c>
      <c r="BP32">
        <f t="shared" si="7"/>
        <v>8</v>
      </c>
      <c r="BQ32">
        <f t="shared" si="8"/>
        <v>70</v>
      </c>
      <c r="BR32">
        <f t="shared" si="9"/>
        <v>0</v>
      </c>
      <c r="BS32">
        <f t="shared" si="10"/>
        <v>0</v>
      </c>
      <c r="BT32">
        <f t="shared" si="11"/>
        <v>8</v>
      </c>
      <c r="BU32">
        <f t="shared" si="12"/>
        <v>0</v>
      </c>
      <c r="BV32">
        <f t="shared" si="13"/>
        <v>0</v>
      </c>
      <c r="BW32">
        <f t="shared" si="14"/>
        <v>0</v>
      </c>
      <c r="BX32">
        <f t="shared" si="15"/>
        <v>0</v>
      </c>
      <c r="BY32">
        <f t="shared" si="16"/>
        <v>0</v>
      </c>
      <c r="BZ32">
        <f t="shared" si="17"/>
        <v>0</v>
      </c>
      <c r="CA32">
        <f t="shared" si="18"/>
        <v>0</v>
      </c>
      <c r="CB32">
        <f t="shared" si="19"/>
        <v>0</v>
      </c>
      <c r="CC32">
        <f t="shared" si="20"/>
        <v>0</v>
      </c>
      <c r="CD32">
        <f t="shared" si="21"/>
        <v>0</v>
      </c>
      <c r="CE32">
        <f t="shared" si="22"/>
        <v>0</v>
      </c>
      <c r="CF32">
        <f t="shared" si="23"/>
        <v>0</v>
      </c>
      <c r="CG32">
        <f t="shared" si="24"/>
        <v>0</v>
      </c>
      <c r="CH32">
        <f t="shared" si="25"/>
        <v>0</v>
      </c>
      <c r="CI32">
        <f t="shared" si="26"/>
        <v>0</v>
      </c>
      <c r="CJ32">
        <f t="shared" si="27"/>
        <v>0</v>
      </c>
      <c r="CK32">
        <f t="shared" si="28"/>
        <v>0</v>
      </c>
      <c r="CL32">
        <f t="shared" si="29"/>
        <v>0</v>
      </c>
      <c r="CM32">
        <f t="shared" si="30"/>
        <v>0</v>
      </c>
      <c r="CN32">
        <f t="shared" si="31"/>
        <v>0</v>
      </c>
    </row>
    <row r="33" spans="1:92" x14ac:dyDescent="0.2">
      <c r="A33" s="1">
        <v>25</v>
      </c>
      <c r="B33" s="1" t="s">
        <v>207</v>
      </c>
      <c r="C33" s="1" t="s">
        <v>393</v>
      </c>
      <c r="D33" s="1" t="s">
        <v>208</v>
      </c>
      <c r="E33" s="96" t="s">
        <v>136</v>
      </c>
      <c r="F33" s="1" t="s">
        <v>156</v>
      </c>
      <c r="G33" s="62">
        <v>4</v>
      </c>
      <c r="H33" s="67">
        <v>65.5</v>
      </c>
      <c r="I33" s="67">
        <v>6.5</v>
      </c>
      <c r="M33" s="62">
        <v>26</v>
      </c>
      <c r="N33" s="62">
        <v>26</v>
      </c>
      <c r="O33" s="63">
        <v>4</v>
      </c>
      <c r="P33" s="70">
        <v>75</v>
      </c>
      <c r="Q33" s="70">
        <v>7</v>
      </c>
      <c r="U33" s="63">
        <v>28</v>
      </c>
      <c r="V33" s="63">
        <v>28</v>
      </c>
      <c r="W33" s="62">
        <v>4</v>
      </c>
      <c r="X33" s="68">
        <v>70</v>
      </c>
      <c r="Y33" s="68">
        <v>7</v>
      </c>
      <c r="AC33" s="62">
        <v>24</v>
      </c>
      <c r="AD33" s="62">
        <v>24</v>
      </c>
      <c r="BC33">
        <f t="shared" si="0"/>
        <v>78</v>
      </c>
      <c r="BD33" s="24">
        <f>IF($O$4&gt;0,(LARGE(($N33,$V33,$AD33,$AL33,$AT33,$BB33),1)),"0")</f>
        <v>28</v>
      </c>
      <c r="BE33" s="24">
        <f t="shared" si="1"/>
        <v>50</v>
      </c>
      <c r="BK33">
        <f t="shared" si="2"/>
        <v>4</v>
      </c>
      <c r="BL33">
        <f t="shared" si="3"/>
        <v>65.5</v>
      </c>
      <c r="BM33">
        <f t="shared" si="4"/>
        <v>0</v>
      </c>
      <c r="BN33">
        <f t="shared" si="5"/>
        <v>0</v>
      </c>
      <c r="BO33">
        <f t="shared" si="6"/>
        <v>4</v>
      </c>
      <c r="BP33">
        <f t="shared" si="7"/>
        <v>4</v>
      </c>
      <c r="BQ33">
        <f t="shared" si="8"/>
        <v>75</v>
      </c>
      <c r="BR33">
        <f t="shared" si="9"/>
        <v>0</v>
      </c>
      <c r="BS33">
        <f t="shared" si="10"/>
        <v>0</v>
      </c>
      <c r="BT33">
        <f t="shared" si="11"/>
        <v>4</v>
      </c>
      <c r="BU33">
        <f t="shared" si="12"/>
        <v>4</v>
      </c>
      <c r="BV33">
        <f t="shared" si="13"/>
        <v>70</v>
      </c>
      <c r="BW33">
        <f t="shared" si="14"/>
        <v>0</v>
      </c>
      <c r="BX33">
        <f t="shared" si="15"/>
        <v>0</v>
      </c>
      <c r="BY33">
        <f t="shared" si="16"/>
        <v>4</v>
      </c>
      <c r="BZ33">
        <f t="shared" si="17"/>
        <v>0</v>
      </c>
      <c r="CA33">
        <f t="shared" si="18"/>
        <v>0</v>
      </c>
      <c r="CB33">
        <f t="shared" si="19"/>
        <v>0</v>
      </c>
      <c r="CC33">
        <f t="shared" si="20"/>
        <v>0</v>
      </c>
      <c r="CD33">
        <f t="shared" si="21"/>
        <v>0</v>
      </c>
      <c r="CE33">
        <f t="shared" si="22"/>
        <v>0</v>
      </c>
      <c r="CF33">
        <f t="shared" si="23"/>
        <v>0</v>
      </c>
      <c r="CG33">
        <f t="shared" si="24"/>
        <v>0</v>
      </c>
      <c r="CH33">
        <f t="shared" si="25"/>
        <v>0</v>
      </c>
      <c r="CI33">
        <f t="shared" si="26"/>
        <v>0</v>
      </c>
      <c r="CJ33">
        <f t="shared" si="27"/>
        <v>0</v>
      </c>
      <c r="CK33">
        <f t="shared" si="28"/>
        <v>0</v>
      </c>
      <c r="CL33">
        <f t="shared" si="29"/>
        <v>0</v>
      </c>
      <c r="CM33">
        <f t="shared" si="30"/>
        <v>0</v>
      </c>
      <c r="CN33">
        <f t="shared" si="31"/>
        <v>0</v>
      </c>
    </row>
    <row r="34" spans="1:92" x14ac:dyDescent="0.2">
      <c r="A34" s="1">
        <v>26</v>
      </c>
      <c r="B34" s="1" t="s">
        <v>199</v>
      </c>
      <c r="C34" s="1" t="s">
        <v>391</v>
      </c>
      <c r="D34" s="1" t="s">
        <v>200</v>
      </c>
      <c r="E34" s="96" t="s">
        <v>136</v>
      </c>
      <c r="F34" s="1" t="s">
        <v>164</v>
      </c>
      <c r="G34" s="62">
        <v>4</v>
      </c>
      <c r="H34" s="67">
        <v>68</v>
      </c>
      <c r="I34" s="67">
        <v>6.5</v>
      </c>
      <c r="M34" s="62">
        <v>22</v>
      </c>
      <c r="N34" s="62">
        <v>22</v>
      </c>
      <c r="O34" s="63">
        <v>4</v>
      </c>
      <c r="P34" s="70">
        <v>62.5</v>
      </c>
      <c r="Q34" s="70">
        <v>6</v>
      </c>
      <c r="U34" s="63">
        <v>32</v>
      </c>
      <c r="V34" s="63">
        <v>32</v>
      </c>
      <c r="AD34" s="62">
        <v>99</v>
      </c>
      <c r="BC34">
        <f t="shared" si="0"/>
        <v>153</v>
      </c>
      <c r="BD34" s="24">
        <f>IF($O$4&gt;0,(LARGE(($N34,$V34,$AD34,$AL34,$AT34,$BB34),1)),"0")</f>
        <v>99</v>
      </c>
      <c r="BE34" s="24">
        <f t="shared" si="1"/>
        <v>54</v>
      </c>
      <c r="BK34">
        <f t="shared" si="2"/>
        <v>4</v>
      </c>
      <c r="BL34">
        <f t="shared" si="3"/>
        <v>68</v>
      </c>
      <c r="BM34">
        <f t="shared" si="4"/>
        <v>0</v>
      </c>
      <c r="BN34">
        <f t="shared" si="5"/>
        <v>0</v>
      </c>
      <c r="BO34">
        <f t="shared" si="6"/>
        <v>4</v>
      </c>
      <c r="BP34">
        <f t="shared" si="7"/>
        <v>4</v>
      </c>
      <c r="BQ34">
        <f t="shared" si="8"/>
        <v>62.5</v>
      </c>
      <c r="BR34">
        <f t="shared" si="9"/>
        <v>0</v>
      </c>
      <c r="BS34">
        <f t="shared" si="10"/>
        <v>0</v>
      </c>
      <c r="BT34">
        <f t="shared" si="11"/>
        <v>4</v>
      </c>
      <c r="BU34">
        <f t="shared" si="12"/>
        <v>0</v>
      </c>
      <c r="BV34">
        <f t="shared" si="13"/>
        <v>0</v>
      </c>
      <c r="BW34">
        <f t="shared" si="14"/>
        <v>0</v>
      </c>
      <c r="BX34">
        <f t="shared" si="15"/>
        <v>0</v>
      </c>
      <c r="BY34">
        <f t="shared" si="16"/>
        <v>0</v>
      </c>
      <c r="BZ34">
        <f t="shared" si="17"/>
        <v>0</v>
      </c>
      <c r="CA34">
        <f t="shared" si="18"/>
        <v>0</v>
      </c>
      <c r="CB34">
        <f t="shared" si="19"/>
        <v>0</v>
      </c>
      <c r="CC34">
        <f t="shared" si="20"/>
        <v>0</v>
      </c>
      <c r="CD34">
        <f t="shared" si="21"/>
        <v>0</v>
      </c>
      <c r="CE34">
        <f t="shared" si="22"/>
        <v>0</v>
      </c>
      <c r="CF34">
        <f t="shared" si="23"/>
        <v>0</v>
      </c>
      <c r="CG34">
        <f t="shared" si="24"/>
        <v>0</v>
      </c>
      <c r="CH34">
        <f t="shared" si="25"/>
        <v>0</v>
      </c>
      <c r="CI34">
        <f t="shared" si="26"/>
        <v>0</v>
      </c>
      <c r="CJ34">
        <f t="shared" si="27"/>
        <v>0</v>
      </c>
      <c r="CK34">
        <f t="shared" si="28"/>
        <v>0</v>
      </c>
      <c r="CL34">
        <f t="shared" si="29"/>
        <v>0</v>
      </c>
      <c r="CM34">
        <f t="shared" si="30"/>
        <v>0</v>
      </c>
      <c r="CN34">
        <f t="shared" si="31"/>
        <v>0</v>
      </c>
    </row>
    <row r="35" spans="1:92" x14ac:dyDescent="0.2">
      <c r="A35" s="1">
        <v>27</v>
      </c>
      <c r="B35" s="1" t="s">
        <v>215</v>
      </c>
      <c r="C35" s="1" t="s">
        <v>396</v>
      </c>
      <c r="D35" s="1" t="s">
        <v>216</v>
      </c>
      <c r="E35" s="96" t="s">
        <v>136</v>
      </c>
      <c r="F35" s="1" t="s">
        <v>156</v>
      </c>
      <c r="G35" s="62">
        <v>5</v>
      </c>
      <c r="H35" s="67">
        <v>62.5</v>
      </c>
      <c r="I35" s="67">
        <v>6</v>
      </c>
      <c r="M35" s="62">
        <v>30</v>
      </c>
      <c r="N35" s="62">
        <v>30</v>
      </c>
      <c r="O35" s="63">
        <v>4</v>
      </c>
      <c r="P35" s="70">
        <v>65</v>
      </c>
      <c r="Q35" s="70">
        <v>6</v>
      </c>
      <c r="U35" s="63">
        <v>30</v>
      </c>
      <c r="V35" s="63">
        <v>30</v>
      </c>
      <c r="W35" s="62">
        <v>4</v>
      </c>
      <c r="X35" s="68">
        <v>68</v>
      </c>
      <c r="Y35" s="68">
        <v>6.5</v>
      </c>
      <c r="AC35" s="62">
        <v>27</v>
      </c>
      <c r="AD35" s="62">
        <v>27</v>
      </c>
      <c r="BC35">
        <f t="shared" si="0"/>
        <v>87</v>
      </c>
      <c r="BD35" s="24">
        <f>IF($O$4&gt;0,(LARGE(($N35,$V35,$AD35,$AL35,$AT35,$BB35),1)),"0")</f>
        <v>30</v>
      </c>
      <c r="BE35" s="24">
        <f t="shared" si="1"/>
        <v>57</v>
      </c>
      <c r="BK35">
        <f t="shared" si="2"/>
        <v>5</v>
      </c>
      <c r="BL35">
        <f t="shared" si="3"/>
        <v>62.5</v>
      </c>
      <c r="BM35">
        <f t="shared" si="4"/>
        <v>0</v>
      </c>
      <c r="BN35">
        <f t="shared" si="5"/>
        <v>0</v>
      </c>
      <c r="BO35">
        <f t="shared" si="6"/>
        <v>5</v>
      </c>
      <c r="BP35">
        <f t="shared" si="7"/>
        <v>4</v>
      </c>
      <c r="BQ35">
        <f t="shared" si="8"/>
        <v>65</v>
      </c>
      <c r="BR35">
        <f t="shared" si="9"/>
        <v>0</v>
      </c>
      <c r="BS35">
        <f t="shared" si="10"/>
        <v>0</v>
      </c>
      <c r="BT35">
        <f t="shared" si="11"/>
        <v>4</v>
      </c>
      <c r="BU35">
        <f t="shared" si="12"/>
        <v>4</v>
      </c>
      <c r="BV35">
        <f t="shared" si="13"/>
        <v>68</v>
      </c>
      <c r="BW35">
        <f t="shared" si="14"/>
        <v>0</v>
      </c>
      <c r="BX35">
        <f t="shared" si="15"/>
        <v>0</v>
      </c>
      <c r="BY35">
        <f t="shared" si="16"/>
        <v>4</v>
      </c>
      <c r="BZ35">
        <f t="shared" si="17"/>
        <v>0</v>
      </c>
      <c r="CA35">
        <f t="shared" si="18"/>
        <v>0</v>
      </c>
      <c r="CB35">
        <f t="shared" si="19"/>
        <v>0</v>
      </c>
      <c r="CC35">
        <f t="shared" si="20"/>
        <v>0</v>
      </c>
      <c r="CD35">
        <f t="shared" si="21"/>
        <v>0</v>
      </c>
      <c r="CE35">
        <f t="shared" si="22"/>
        <v>0</v>
      </c>
      <c r="CF35">
        <f t="shared" si="23"/>
        <v>0</v>
      </c>
      <c r="CG35">
        <f t="shared" si="24"/>
        <v>0</v>
      </c>
      <c r="CH35">
        <f t="shared" si="25"/>
        <v>0</v>
      </c>
      <c r="CI35">
        <f t="shared" si="26"/>
        <v>0</v>
      </c>
      <c r="CJ35">
        <f t="shared" si="27"/>
        <v>0</v>
      </c>
      <c r="CK35">
        <f t="shared" si="28"/>
        <v>0</v>
      </c>
      <c r="CL35">
        <f t="shared" si="29"/>
        <v>0</v>
      </c>
      <c r="CM35">
        <f t="shared" si="30"/>
        <v>0</v>
      </c>
      <c r="CN35">
        <f t="shared" si="31"/>
        <v>0</v>
      </c>
    </row>
    <row r="36" spans="1:92" x14ac:dyDescent="0.2">
      <c r="A36" s="1">
        <v>28</v>
      </c>
      <c r="B36" s="1" t="s">
        <v>226</v>
      </c>
      <c r="C36" s="1" t="s">
        <v>400</v>
      </c>
      <c r="D36" s="1" t="s">
        <v>227</v>
      </c>
      <c r="E36" s="96" t="s">
        <v>136</v>
      </c>
      <c r="F36" s="1" t="s">
        <v>161</v>
      </c>
      <c r="G36" s="62">
        <v>8</v>
      </c>
      <c r="H36" s="67">
        <v>67</v>
      </c>
      <c r="I36" s="67">
        <v>6.5</v>
      </c>
      <c r="M36" s="62">
        <v>35</v>
      </c>
      <c r="N36" s="62">
        <v>35</v>
      </c>
      <c r="O36" s="63">
        <v>0</v>
      </c>
      <c r="P36" s="70">
        <v>63</v>
      </c>
      <c r="Q36" s="70">
        <v>6</v>
      </c>
      <c r="U36" s="63">
        <v>23</v>
      </c>
      <c r="V36" s="63">
        <v>23</v>
      </c>
      <c r="AD36" s="62">
        <v>99</v>
      </c>
      <c r="BC36">
        <f t="shared" si="0"/>
        <v>157</v>
      </c>
      <c r="BD36" s="24">
        <f>IF($O$4&gt;0,(LARGE(($N36,$V36,$AD36,$AL36,$AT36,$BB36),1)),"0")</f>
        <v>99</v>
      </c>
      <c r="BE36" s="24">
        <f t="shared" si="1"/>
        <v>58</v>
      </c>
      <c r="BK36">
        <f t="shared" si="2"/>
        <v>8</v>
      </c>
      <c r="BL36">
        <f t="shared" si="3"/>
        <v>67</v>
      </c>
      <c r="BM36">
        <f t="shared" si="4"/>
        <v>0</v>
      </c>
      <c r="BN36">
        <f t="shared" si="5"/>
        <v>0</v>
      </c>
      <c r="BO36">
        <f t="shared" si="6"/>
        <v>8</v>
      </c>
      <c r="BP36">
        <f t="shared" si="7"/>
        <v>0</v>
      </c>
      <c r="BQ36">
        <f t="shared" si="8"/>
        <v>63</v>
      </c>
      <c r="BR36">
        <f t="shared" si="9"/>
        <v>0</v>
      </c>
      <c r="BS36">
        <f t="shared" si="10"/>
        <v>0</v>
      </c>
      <c r="BT36">
        <f t="shared" si="11"/>
        <v>0</v>
      </c>
      <c r="BU36">
        <f t="shared" si="12"/>
        <v>0</v>
      </c>
      <c r="BV36">
        <f t="shared" si="13"/>
        <v>0</v>
      </c>
      <c r="BW36">
        <f t="shared" si="14"/>
        <v>0</v>
      </c>
      <c r="BX36">
        <f t="shared" si="15"/>
        <v>0</v>
      </c>
      <c r="BY36">
        <f t="shared" si="16"/>
        <v>0</v>
      </c>
      <c r="BZ36">
        <f t="shared" si="17"/>
        <v>0</v>
      </c>
      <c r="CA36">
        <f t="shared" si="18"/>
        <v>0</v>
      </c>
      <c r="CB36">
        <f t="shared" si="19"/>
        <v>0</v>
      </c>
      <c r="CC36">
        <f t="shared" si="20"/>
        <v>0</v>
      </c>
      <c r="CD36">
        <f t="shared" si="21"/>
        <v>0</v>
      </c>
      <c r="CE36">
        <f t="shared" si="22"/>
        <v>0</v>
      </c>
      <c r="CF36">
        <f t="shared" si="23"/>
        <v>0</v>
      </c>
      <c r="CG36">
        <f t="shared" si="24"/>
        <v>0</v>
      </c>
      <c r="CH36">
        <f t="shared" si="25"/>
        <v>0</v>
      </c>
      <c r="CI36">
        <f t="shared" si="26"/>
        <v>0</v>
      </c>
      <c r="CJ36">
        <f t="shared" si="27"/>
        <v>0</v>
      </c>
      <c r="CK36">
        <f t="shared" si="28"/>
        <v>0</v>
      </c>
      <c r="CL36">
        <f t="shared" si="29"/>
        <v>0</v>
      </c>
      <c r="CM36">
        <f t="shared" si="30"/>
        <v>0</v>
      </c>
      <c r="CN36">
        <f t="shared" si="31"/>
        <v>0</v>
      </c>
    </row>
    <row r="37" spans="1:92" x14ac:dyDescent="0.2">
      <c r="A37" s="1">
        <v>29</v>
      </c>
      <c r="B37" s="1" t="s">
        <v>234</v>
      </c>
      <c r="C37" s="1" t="s">
        <v>404</v>
      </c>
      <c r="D37" s="1" t="s">
        <v>235</v>
      </c>
      <c r="E37" s="96" t="s">
        <v>136</v>
      </c>
      <c r="F37" s="1" t="s">
        <v>164</v>
      </c>
      <c r="G37" s="62">
        <v>12</v>
      </c>
      <c r="H37" s="67">
        <v>60.5</v>
      </c>
      <c r="I37" s="67">
        <v>6</v>
      </c>
      <c r="M37" s="62">
        <v>39</v>
      </c>
      <c r="N37" s="62">
        <v>39</v>
      </c>
      <c r="O37" s="63">
        <v>8</v>
      </c>
      <c r="P37" s="70">
        <v>65</v>
      </c>
      <c r="Q37" s="70">
        <v>6.5</v>
      </c>
      <c r="U37" s="63">
        <v>37</v>
      </c>
      <c r="V37" s="63">
        <v>37</v>
      </c>
      <c r="W37" s="62">
        <v>8</v>
      </c>
      <c r="X37" s="68">
        <v>65.5</v>
      </c>
      <c r="Y37" s="68">
        <v>6.5</v>
      </c>
      <c r="AC37" s="62">
        <v>31</v>
      </c>
      <c r="AD37" s="62">
        <v>31</v>
      </c>
      <c r="BC37">
        <f t="shared" si="0"/>
        <v>107</v>
      </c>
      <c r="BD37" s="24">
        <f>IF($O$4&gt;0,(LARGE(($N37,$V37,$AD37,$AL37,$AT37,$BB37),1)),"0")</f>
        <v>39</v>
      </c>
      <c r="BE37" s="24">
        <f t="shared" si="1"/>
        <v>68</v>
      </c>
      <c r="BK37">
        <f t="shared" si="2"/>
        <v>12</v>
      </c>
      <c r="BL37">
        <f t="shared" si="3"/>
        <v>60.5</v>
      </c>
      <c r="BM37">
        <f t="shared" si="4"/>
        <v>0</v>
      </c>
      <c r="BN37">
        <f t="shared" si="5"/>
        <v>0</v>
      </c>
      <c r="BO37">
        <f t="shared" si="6"/>
        <v>12</v>
      </c>
      <c r="BP37">
        <f t="shared" si="7"/>
        <v>8</v>
      </c>
      <c r="BQ37">
        <f t="shared" si="8"/>
        <v>65</v>
      </c>
      <c r="BR37">
        <f t="shared" si="9"/>
        <v>0</v>
      </c>
      <c r="BS37">
        <f t="shared" si="10"/>
        <v>0</v>
      </c>
      <c r="BT37">
        <f t="shared" si="11"/>
        <v>8</v>
      </c>
      <c r="BU37">
        <f t="shared" si="12"/>
        <v>8</v>
      </c>
      <c r="BV37">
        <f t="shared" si="13"/>
        <v>65.5</v>
      </c>
      <c r="BW37">
        <f t="shared" si="14"/>
        <v>0</v>
      </c>
      <c r="BX37">
        <f t="shared" si="15"/>
        <v>0</v>
      </c>
      <c r="BY37">
        <f t="shared" si="16"/>
        <v>8</v>
      </c>
      <c r="BZ37">
        <f t="shared" si="17"/>
        <v>0</v>
      </c>
      <c r="CA37">
        <f t="shared" si="18"/>
        <v>0</v>
      </c>
      <c r="CB37">
        <f t="shared" si="19"/>
        <v>0</v>
      </c>
      <c r="CC37">
        <f t="shared" si="20"/>
        <v>0</v>
      </c>
      <c r="CD37">
        <f t="shared" si="21"/>
        <v>0</v>
      </c>
      <c r="CE37">
        <f t="shared" si="22"/>
        <v>0</v>
      </c>
      <c r="CF37">
        <f t="shared" si="23"/>
        <v>0</v>
      </c>
      <c r="CG37">
        <f t="shared" si="24"/>
        <v>0</v>
      </c>
      <c r="CH37">
        <f t="shared" si="25"/>
        <v>0</v>
      </c>
      <c r="CI37">
        <f t="shared" si="26"/>
        <v>0</v>
      </c>
      <c r="CJ37">
        <f t="shared" si="27"/>
        <v>0</v>
      </c>
      <c r="CK37">
        <f t="shared" si="28"/>
        <v>0</v>
      </c>
      <c r="CL37">
        <f t="shared" si="29"/>
        <v>0</v>
      </c>
      <c r="CM37">
        <f t="shared" si="30"/>
        <v>0</v>
      </c>
      <c r="CN37">
        <f t="shared" si="31"/>
        <v>0</v>
      </c>
    </row>
    <row r="38" spans="1:92" x14ac:dyDescent="0.2">
      <c r="A38" s="1">
        <v>30</v>
      </c>
      <c r="B38" s="1" t="s">
        <v>232</v>
      </c>
      <c r="C38" s="1" t="s">
        <v>403</v>
      </c>
      <c r="D38" s="1" t="s">
        <v>233</v>
      </c>
      <c r="E38" s="96" t="s">
        <v>136</v>
      </c>
      <c r="F38" s="1" t="s">
        <v>156</v>
      </c>
      <c r="G38" s="62">
        <v>12</v>
      </c>
      <c r="H38" s="67">
        <v>67.5</v>
      </c>
      <c r="I38" s="67">
        <v>6.5</v>
      </c>
      <c r="M38" s="62">
        <v>38</v>
      </c>
      <c r="N38" s="62">
        <v>38</v>
      </c>
      <c r="O38" s="63">
        <v>11</v>
      </c>
      <c r="P38" s="70">
        <v>65.5</v>
      </c>
      <c r="Q38" s="70">
        <v>6.5</v>
      </c>
      <c r="U38" s="63">
        <v>40</v>
      </c>
      <c r="V38" s="63">
        <v>40</v>
      </c>
      <c r="W38" s="62">
        <v>12</v>
      </c>
      <c r="X38" s="68">
        <v>65</v>
      </c>
      <c r="Y38" s="68">
        <v>6.5</v>
      </c>
      <c r="AC38" s="62">
        <v>32</v>
      </c>
      <c r="AD38" s="62">
        <v>32</v>
      </c>
      <c r="BC38">
        <f t="shared" si="0"/>
        <v>110</v>
      </c>
      <c r="BD38" s="24">
        <f>IF($O$4&gt;0,(LARGE(($N38,$V38,$AD38,$AL38,$AT38,$BB38),1)),"0")</f>
        <v>40</v>
      </c>
      <c r="BE38" s="24">
        <f t="shared" si="1"/>
        <v>70</v>
      </c>
      <c r="BK38">
        <f t="shared" si="2"/>
        <v>12</v>
      </c>
      <c r="BL38">
        <f t="shared" si="3"/>
        <v>67.5</v>
      </c>
      <c r="BM38">
        <f t="shared" si="4"/>
        <v>0</v>
      </c>
      <c r="BN38">
        <f t="shared" si="5"/>
        <v>0</v>
      </c>
      <c r="BO38">
        <f t="shared" si="6"/>
        <v>12</v>
      </c>
      <c r="BP38">
        <f t="shared" si="7"/>
        <v>11</v>
      </c>
      <c r="BQ38">
        <f t="shared" si="8"/>
        <v>65.5</v>
      </c>
      <c r="BR38">
        <f t="shared" si="9"/>
        <v>0</v>
      </c>
      <c r="BS38">
        <f t="shared" si="10"/>
        <v>0</v>
      </c>
      <c r="BT38">
        <f t="shared" si="11"/>
        <v>11</v>
      </c>
      <c r="BU38">
        <f t="shared" si="12"/>
        <v>12</v>
      </c>
      <c r="BV38">
        <f t="shared" si="13"/>
        <v>65</v>
      </c>
      <c r="BW38">
        <f t="shared" si="14"/>
        <v>0</v>
      </c>
      <c r="BX38">
        <f t="shared" si="15"/>
        <v>0</v>
      </c>
      <c r="BY38">
        <f t="shared" si="16"/>
        <v>12</v>
      </c>
      <c r="BZ38">
        <f t="shared" si="17"/>
        <v>0</v>
      </c>
      <c r="CA38">
        <f t="shared" si="18"/>
        <v>0</v>
      </c>
      <c r="CB38">
        <f t="shared" si="19"/>
        <v>0</v>
      </c>
      <c r="CC38">
        <f t="shared" si="20"/>
        <v>0</v>
      </c>
      <c r="CD38">
        <f t="shared" si="21"/>
        <v>0</v>
      </c>
      <c r="CE38">
        <f t="shared" si="22"/>
        <v>0</v>
      </c>
      <c r="CF38">
        <f t="shared" si="23"/>
        <v>0</v>
      </c>
      <c r="CG38">
        <f t="shared" si="24"/>
        <v>0</v>
      </c>
      <c r="CH38">
        <f t="shared" si="25"/>
        <v>0</v>
      </c>
      <c r="CI38">
        <f t="shared" si="26"/>
        <v>0</v>
      </c>
      <c r="CJ38">
        <f t="shared" si="27"/>
        <v>0</v>
      </c>
      <c r="CK38">
        <f t="shared" si="28"/>
        <v>0</v>
      </c>
      <c r="CL38">
        <f t="shared" si="29"/>
        <v>0</v>
      </c>
      <c r="CM38">
        <f t="shared" si="30"/>
        <v>0</v>
      </c>
      <c r="CN38">
        <f t="shared" si="31"/>
        <v>0</v>
      </c>
    </row>
    <row r="39" spans="1:92" x14ac:dyDescent="0.2">
      <c r="A39" s="1">
        <v>31</v>
      </c>
      <c r="B39" s="1" t="s">
        <v>217</v>
      </c>
      <c r="C39" s="1" t="s">
        <v>397</v>
      </c>
      <c r="D39" s="1" t="s">
        <v>218</v>
      </c>
      <c r="E39" s="96" t="s">
        <v>136</v>
      </c>
      <c r="F39" s="1" t="s">
        <v>161</v>
      </c>
      <c r="G39" s="62">
        <v>8</v>
      </c>
      <c r="H39" s="67">
        <v>70</v>
      </c>
      <c r="I39" s="67">
        <v>7</v>
      </c>
      <c r="M39" s="62">
        <v>31</v>
      </c>
      <c r="N39" s="62">
        <v>31</v>
      </c>
      <c r="O39" s="63">
        <v>8</v>
      </c>
      <c r="P39" s="70">
        <v>62.5</v>
      </c>
      <c r="Q39" s="70">
        <v>6</v>
      </c>
      <c r="U39" s="63">
        <v>39</v>
      </c>
      <c r="V39" s="63">
        <v>39</v>
      </c>
      <c r="AD39" s="62">
        <v>99</v>
      </c>
      <c r="BC39">
        <f t="shared" si="0"/>
        <v>169</v>
      </c>
      <c r="BD39" s="24">
        <f>IF($O$4&gt;0,(LARGE(($N39,$V39,$AD39,$AL39,$AT39,$BB39),1)),"0")</f>
        <v>99</v>
      </c>
      <c r="BE39" s="24">
        <f t="shared" si="1"/>
        <v>70</v>
      </c>
      <c r="BK39">
        <f t="shared" si="2"/>
        <v>8</v>
      </c>
      <c r="BL39">
        <f t="shared" si="3"/>
        <v>70</v>
      </c>
      <c r="BM39">
        <f t="shared" si="4"/>
        <v>0</v>
      </c>
      <c r="BN39">
        <f t="shared" si="5"/>
        <v>0</v>
      </c>
      <c r="BO39">
        <f t="shared" si="6"/>
        <v>8</v>
      </c>
      <c r="BP39">
        <f t="shared" si="7"/>
        <v>8</v>
      </c>
      <c r="BQ39">
        <f t="shared" si="8"/>
        <v>62.5</v>
      </c>
      <c r="BR39">
        <f t="shared" si="9"/>
        <v>0</v>
      </c>
      <c r="BS39">
        <f t="shared" si="10"/>
        <v>0</v>
      </c>
      <c r="BT39">
        <f t="shared" si="11"/>
        <v>8</v>
      </c>
      <c r="BU39">
        <f t="shared" si="12"/>
        <v>0</v>
      </c>
      <c r="BV39">
        <f t="shared" si="13"/>
        <v>0</v>
      </c>
      <c r="BW39">
        <f t="shared" si="14"/>
        <v>0</v>
      </c>
      <c r="BX39">
        <f t="shared" si="15"/>
        <v>0</v>
      </c>
      <c r="BY39">
        <f t="shared" si="16"/>
        <v>0</v>
      </c>
      <c r="BZ39">
        <f t="shared" si="17"/>
        <v>0</v>
      </c>
      <c r="CA39">
        <f t="shared" si="18"/>
        <v>0</v>
      </c>
      <c r="CB39">
        <f t="shared" si="19"/>
        <v>0</v>
      </c>
      <c r="CC39">
        <f t="shared" si="20"/>
        <v>0</v>
      </c>
      <c r="CD39">
        <f t="shared" si="21"/>
        <v>0</v>
      </c>
      <c r="CE39">
        <f t="shared" si="22"/>
        <v>0</v>
      </c>
      <c r="CF39">
        <f t="shared" si="23"/>
        <v>0</v>
      </c>
      <c r="CG39">
        <f t="shared" si="24"/>
        <v>0</v>
      </c>
      <c r="CH39">
        <f t="shared" si="25"/>
        <v>0</v>
      </c>
      <c r="CI39">
        <f t="shared" si="26"/>
        <v>0</v>
      </c>
      <c r="CJ39">
        <f t="shared" si="27"/>
        <v>0</v>
      </c>
      <c r="CK39">
        <f t="shared" si="28"/>
        <v>0</v>
      </c>
      <c r="CL39">
        <f t="shared" si="29"/>
        <v>0</v>
      </c>
      <c r="CM39">
        <f t="shared" si="30"/>
        <v>0</v>
      </c>
      <c r="CN39">
        <f t="shared" si="31"/>
        <v>0</v>
      </c>
    </row>
    <row r="40" spans="1:92" x14ac:dyDescent="0.2">
      <c r="A40" s="1">
        <v>32</v>
      </c>
      <c r="B40" s="1" t="s">
        <v>236</v>
      </c>
      <c r="C40" s="1" t="s">
        <v>405</v>
      </c>
      <c r="D40" s="1" t="s">
        <v>237</v>
      </c>
      <c r="E40" s="96" t="s">
        <v>136</v>
      </c>
      <c r="F40" s="1" t="s">
        <v>238</v>
      </c>
      <c r="G40" s="62">
        <v>16</v>
      </c>
      <c r="H40" s="67">
        <v>65</v>
      </c>
      <c r="I40" s="67">
        <v>6.5</v>
      </c>
      <c r="M40" s="62">
        <v>40</v>
      </c>
      <c r="N40" s="62">
        <v>40</v>
      </c>
      <c r="O40" s="63">
        <v>4</v>
      </c>
      <c r="P40" s="70">
        <v>63.5</v>
      </c>
      <c r="Q40" s="70">
        <v>6.5</v>
      </c>
      <c r="U40" s="63">
        <v>31</v>
      </c>
      <c r="V40" s="63">
        <v>31</v>
      </c>
      <c r="AD40" s="62">
        <v>99</v>
      </c>
      <c r="BC40">
        <f t="shared" si="0"/>
        <v>170</v>
      </c>
      <c r="BD40" s="24">
        <f>IF($O$4&gt;0,(LARGE(($N40,$V40,$AD40,$AL40,$AT40,$BB40),1)),"0")</f>
        <v>99</v>
      </c>
      <c r="BE40" s="24">
        <f t="shared" si="1"/>
        <v>71</v>
      </c>
      <c r="BK40">
        <f t="shared" si="2"/>
        <v>16</v>
      </c>
      <c r="BL40">
        <f t="shared" si="3"/>
        <v>65</v>
      </c>
      <c r="BM40">
        <f t="shared" si="4"/>
        <v>0</v>
      </c>
      <c r="BN40">
        <f t="shared" si="5"/>
        <v>0</v>
      </c>
      <c r="BO40">
        <f t="shared" si="6"/>
        <v>16</v>
      </c>
      <c r="BP40">
        <f t="shared" si="7"/>
        <v>4</v>
      </c>
      <c r="BQ40">
        <f t="shared" si="8"/>
        <v>63.5</v>
      </c>
      <c r="BR40">
        <f t="shared" si="9"/>
        <v>0</v>
      </c>
      <c r="BS40">
        <f t="shared" si="10"/>
        <v>0</v>
      </c>
      <c r="BT40">
        <f t="shared" si="11"/>
        <v>4</v>
      </c>
      <c r="BU40">
        <f t="shared" si="12"/>
        <v>0</v>
      </c>
      <c r="BV40">
        <f t="shared" si="13"/>
        <v>0</v>
      </c>
      <c r="BW40">
        <f t="shared" si="14"/>
        <v>0</v>
      </c>
      <c r="BX40">
        <f t="shared" si="15"/>
        <v>0</v>
      </c>
      <c r="BY40">
        <f t="shared" si="16"/>
        <v>0</v>
      </c>
      <c r="BZ40">
        <f t="shared" si="17"/>
        <v>0</v>
      </c>
      <c r="CA40">
        <f t="shared" si="18"/>
        <v>0</v>
      </c>
      <c r="CB40">
        <f t="shared" si="19"/>
        <v>0</v>
      </c>
      <c r="CC40">
        <f t="shared" si="20"/>
        <v>0</v>
      </c>
      <c r="CD40">
        <f t="shared" si="21"/>
        <v>0</v>
      </c>
      <c r="CE40">
        <f t="shared" si="22"/>
        <v>0</v>
      </c>
      <c r="CF40">
        <f t="shared" si="23"/>
        <v>0</v>
      </c>
      <c r="CG40">
        <f t="shared" si="24"/>
        <v>0</v>
      </c>
      <c r="CH40">
        <f t="shared" si="25"/>
        <v>0</v>
      </c>
      <c r="CI40">
        <f t="shared" si="26"/>
        <v>0</v>
      </c>
      <c r="CJ40">
        <f t="shared" si="27"/>
        <v>0</v>
      </c>
      <c r="CK40">
        <f t="shared" si="28"/>
        <v>0</v>
      </c>
      <c r="CL40">
        <f t="shared" si="29"/>
        <v>0</v>
      </c>
      <c r="CM40">
        <f t="shared" si="30"/>
        <v>0</v>
      </c>
      <c r="CN40">
        <f t="shared" si="31"/>
        <v>0</v>
      </c>
    </row>
    <row r="41" spans="1:92" x14ac:dyDescent="0.2">
      <c r="A41" s="1">
        <v>33</v>
      </c>
      <c r="B41" s="103" t="s">
        <v>527</v>
      </c>
      <c r="C41" s="1" t="s">
        <v>380</v>
      </c>
      <c r="D41" s="103" t="s">
        <v>526</v>
      </c>
      <c r="E41" s="96" t="s">
        <v>136</v>
      </c>
      <c r="F41" s="1" t="s">
        <v>161</v>
      </c>
      <c r="N41" s="62">
        <v>99</v>
      </c>
      <c r="V41" s="63">
        <v>99</v>
      </c>
      <c r="W41" s="62">
        <v>0</v>
      </c>
      <c r="X41" s="68">
        <v>75</v>
      </c>
      <c r="Y41" s="68">
        <v>7.5</v>
      </c>
      <c r="Z41" s="62">
        <v>0</v>
      </c>
      <c r="AA41" s="68">
        <v>80</v>
      </c>
      <c r="AB41" s="68">
        <v>8</v>
      </c>
      <c r="AC41" s="62">
        <v>1</v>
      </c>
      <c r="AD41" s="62">
        <v>1</v>
      </c>
      <c r="BC41">
        <f t="shared" ref="BC41:BC63" si="32">N41+V41+AD41+AL41+AT41+BB41</f>
        <v>199</v>
      </c>
      <c r="BD41" s="24">
        <f>IF($O$4&gt;0,(LARGE(($N41,$V41,$AD41,$AL41,$AT41,$BB41),1)),"0")</f>
        <v>99</v>
      </c>
      <c r="BE41" s="24">
        <f t="shared" ref="BE41:BE63" si="33">BC41-BD41</f>
        <v>100</v>
      </c>
      <c r="BK41">
        <f t="shared" ref="BK41:BK63" si="34">IF(G41&gt;99,199,G41)</f>
        <v>0</v>
      </c>
      <c r="BL41">
        <f t="shared" ref="BL41:BL63" si="35">IF(H41="",0,H41)</f>
        <v>0</v>
      </c>
      <c r="BM41">
        <f t="shared" ref="BM41:BM63" si="36">IF(J41&gt;99,199,J41)</f>
        <v>0</v>
      </c>
      <c r="BN41">
        <f t="shared" ref="BN41:BN63" si="37">IF(K41="",0,K41)</f>
        <v>0</v>
      </c>
      <c r="BO41">
        <f t="shared" ref="BO41:BO63" si="38">BK41+BM41</f>
        <v>0</v>
      </c>
      <c r="BP41">
        <f t="shared" ref="BP41:BP63" si="39">IF(O41&gt;99,199,O41)</f>
        <v>0</v>
      </c>
      <c r="BQ41">
        <f t="shared" ref="BQ41:BQ63" si="40">IF(P41="",0,P41)</f>
        <v>0</v>
      </c>
      <c r="BR41">
        <f t="shared" ref="BR41:BR63" si="41">IF(R41&gt;99,199,R41)</f>
        <v>0</v>
      </c>
      <c r="BS41">
        <f t="shared" ref="BS41:BS63" si="42">IF(S41="",0,S41)</f>
        <v>0</v>
      </c>
      <c r="BT41">
        <f t="shared" ref="BT41:BT63" si="43">BP41+BR41</f>
        <v>0</v>
      </c>
      <c r="BU41">
        <f t="shared" ref="BU41:BU63" si="44">IF(W41&gt;99,199,W41)</f>
        <v>0</v>
      </c>
      <c r="BV41">
        <f t="shared" ref="BV41:BV63" si="45">IF(X41="",0,X41)</f>
        <v>75</v>
      </c>
      <c r="BW41">
        <f t="shared" ref="BW41:BW63" si="46">IF(Z41&gt;99,199,Z41)</f>
        <v>0</v>
      </c>
      <c r="BX41">
        <f t="shared" ref="BX41:BX63" si="47">IF(AA41="",0,AA41)</f>
        <v>80</v>
      </c>
      <c r="BY41">
        <f t="shared" ref="BY41:BY63" si="48">BU41+BW41</f>
        <v>0</v>
      </c>
      <c r="BZ41">
        <f t="shared" ref="BZ41:BZ63" si="49">IF(AE41&gt;99,199,AE41)</f>
        <v>0</v>
      </c>
      <c r="CA41">
        <f t="shared" ref="CA41:CA63" si="50">IF(AF41="",0,AF41)</f>
        <v>0</v>
      </c>
      <c r="CB41">
        <f t="shared" ref="CB41:CB63" si="51">IF(AH41&gt;99,199,AH41)</f>
        <v>0</v>
      </c>
      <c r="CC41">
        <f t="shared" ref="CC41:CC63" si="52">IF(AI41="",0,AI41)</f>
        <v>0</v>
      </c>
      <c r="CD41">
        <f t="shared" ref="CD41:CD63" si="53">BZ41+CB41</f>
        <v>0</v>
      </c>
      <c r="CE41">
        <f t="shared" ref="CE41:CE63" si="54">IF(AM41&gt;99,199,AM41)</f>
        <v>0</v>
      </c>
      <c r="CF41">
        <f t="shared" ref="CF41:CF63" si="55">IF(AN41="",0,AN41)</f>
        <v>0</v>
      </c>
      <c r="CG41">
        <f t="shared" ref="CG41:CG63" si="56">IF(AP41&gt;99,199,AP41)</f>
        <v>0</v>
      </c>
      <c r="CH41">
        <f t="shared" ref="CH41:CH63" si="57">IF(AQ41="",0,AQ41)</f>
        <v>0</v>
      </c>
      <c r="CI41">
        <f t="shared" ref="CI41:CI63" si="58">CE41+CG41</f>
        <v>0</v>
      </c>
      <c r="CJ41">
        <f t="shared" ref="CJ41:CJ63" si="59">IF(AU41&gt;99,199,AU41)</f>
        <v>0</v>
      </c>
      <c r="CK41">
        <f t="shared" ref="CK41:CK63" si="60">IF(AV41="",0,AV41)</f>
        <v>0</v>
      </c>
      <c r="CL41">
        <f t="shared" ref="CL41:CL63" si="61">IF(AX41&gt;99,199,AX41)</f>
        <v>0</v>
      </c>
      <c r="CM41">
        <f t="shared" ref="CM41:CM63" si="62">IF(AY41="",0,AY41)</f>
        <v>0</v>
      </c>
      <c r="CN41">
        <f t="shared" ref="CN41:CN63" si="63">CJ41+CL41</f>
        <v>0</v>
      </c>
    </row>
    <row r="42" spans="1:92" x14ac:dyDescent="0.2">
      <c r="A42" s="1">
        <v>34</v>
      </c>
      <c r="B42" s="1" t="s">
        <v>186</v>
      </c>
      <c r="C42" s="1" t="s">
        <v>379</v>
      </c>
      <c r="D42" s="1" t="s">
        <v>187</v>
      </c>
      <c r="E42" s="96" t="s">
        <v>136</v>
      </c>
      <c r="F42" s="1" t="s">
        <v>161</v>
      </c>
      <c r="G42" s="62">
        <v>4</v>
      </c>
      <c r="H42" s="67">
        <v>72.5</v>
      </c>
      <c r="I42" s="67">
        <v>7</v>
      </c>
      <c r="M42" s="62">
        <v>16</v>
      </c>
      <c r="N42" s="62">
        <v>16</v>
      </c>
      <c r="O42" s="63" t="s">
        <v>243</v>
      </c>
      <c r="V42" s="63">
        <v>90</v>
      </c>
      <c r="AD42" s="62">
        <v>99</v>
      </c>
      <c r="BC42">
        <f t="shared" si="32"/>
        <v>205</v>
      </c>
      <c r="BD42" s="24">
        <f>IF($O$4&gt;0,(LARGE(($N42,$V42,$AD42,$AL42,$AT42,$BB42),1)),"0")</f>
        <v>99</v>
      </c>
      <c r="BE42" s="24">
        <f t="shared" si="33"/>
        <v>106</v>
      </c>
      <c r="BK42">
        <f t="shared" si="34"/>
        <v>4</v>
      </c>
      <c r="BL42">
        <f t="shared" si="35"/>
        <v>72.5</v>
      </c>
      <c r="BM42">
        <f t="shared" si="36"/>
        <v>0</v>
      </c>
      <c r="BN42">
        <f t="shared" si="37"/>
        <v>0</v>
      </c>
      <c r="BO42">
        <f t="shared" si="38"/>
        <v>4</v>
      </c>
      <c r="BP42">
        <f t="shared" si="39"/>
        <v>199</v>
      </c>
      <c r="BQ42">
        <f t="shared" si="40"/>
        <v>0</v>
      </c>
      <c r="BR42">
        <f t="shared" si="41"/>
        <v>0</v>
      </c>
      <c r="BS42">
        <f t="shared" si="42"/>
        <v>0</v>
      </c>
      <c r="BT42">
        <f t="shared" si="43"/>
        <v>199</v>
      </c>
      <c r="BU42">
        <f t="shared" si="44"/>
        <v>0</v>
      </c>
      <c r="BV42">
        <f t="shared" si="45"/>
        <v>0</v>
      </c>
      <c r="BW42">
        <f t="shared" si="46"/>
        <v>0</v>
      </c>
      <c r="BX42">
        <f t="shared" si="47"/>
        <v>0</v>
      </c>
      <c r="BY42">
        <f t="shared" si="48"/>
        <v>0</v>
      </c>
      <c r="BZ42">
        <f t="shared" si="49"/>
        <v>0</v>
      </c>
      <c r="CA42">
        <f t="shared" si="50"/>
        <v>0</v>
      </c>
      <c r="CB42">
        <f t="shared" si="51"/>
        <v>0</v>
      </c>
      <c r="CC42">
        <f t="shared" si="52"/>
        <v>0</v>
      </c>
      <c r="CD42">
        <f t="shared" si="53"/>
        <v>0</v>
      </c>
      <c r="CE42">
        <f t="shared" si="54"/>
        <v>0</v>
      </c>
      <c r="CF42">
        <f t="shared" si="55"/>
        <v>0</v>
      </c>
      <c r="CG42">
        <f t="shared" si="56"/>
        <v>0</v>
      </c>
      <c r="CH42">
        <f t="shared" si="57"/>
        <v>0</v>
      </c>
      <c r="CI42">
        <f t="shared" si="58"/>
        <v>0</v>
      </c>
      <c r="CJ42">
        <f t="shared" si="59"/>
        <v>0</v>
      </c>
      <c r="CK42">
        <f t="shared" si="60"/>
        <v>0</v>
      </c>
      <c r="CL42">
        <f t="shared" si="61"/>
        <v>0</v>
      </c>
      <c r="CM42">
        <f t="shared" si="62"/>
        <v>0</v>
      </c>
      <c r="CN42">
        <f t="shared" si="63"/>
        <v>0</v>
      </c>
    </row>
    <row r="43" spans="1:92" x14ac:dyDescent="0.2">
      <c r="A43" s="1">
        <v>35</v>
      </c>
      <c r="B43" s="1" t="s">
        <v>175</v>
      </c>
      <c r="C43" s="1" t="s">
        <v>383</v>
      </c>
      <c r="D43" s="1" t="s">
        <v>176</v>
      </c>
      <c r="E43" s="96" t="s">
        <v>136</v>
      </c>
      <c r="F43" s="1" t="s">
        <v>177</v>
      </c>
      <c r="G43" s="62">
        <v>0</v>
      </c>
      <c r="H43" s="67">
        <v>68</v>
      </c>
      <c r="I43" s="67">
        <v>6.5</v>
      </c>
      <c r="M43" s="62">
        <v>11</v>
      </c>
      <c r="N43" s="62">
        <v>11</v>
      </c>
      <c r="V43" s="63">
        <v>99</v>
      </c>
      <c r="AD43" s="62">
        <v>99</v>
      </c>
      <c r="BC43">
        <f t="shared" si="32"/>
        <v>209</v>
      </c>
      <c r="BD43" s="24">
        <f>IF($O$4&gt;0,(LARGE(($N43,$V43,$AD43,$AL43,$AT43,$BB43),1)),"0")</f>
        <v>99</v>
      </c>
      <c r="BE43" s="24">
        <f t="shared" si="33"/>
        <v>110</v>
      </c>
      <c r="BK43">
        <f t="shared" si="34"/>
        <v>0</v>
      </c>
      <c r="BL43">
        <f t="shared" si="35"/>
        <v>68</v>
      </c>
      <c r="BM43">
        <f t="shared" si="36"/>
        <v>0</v>
      </c>
      <c r="BN43">
        <f t="shared" si="37"/>
        <v>0</v>
      </c>
      <c r="BO43">
        <f t="shared" si="38"/>
        <v>0</v>
      </c>
      <c r="BP43">
        <f t="shared" si="39"/>
        <v>0</v>
      </c>
      <c r="BQ43">
        <f t="shared" si="40"/>
        <v>0</v>
      </c>
      <c r="BR43">
        <f t="shared" si="41"/>
        <v>0</v>
      </c>
      <c r="BS43">
        <f t="shared" si="42"/>
        <v>0</v>
      </c>
      <c r="BT43">
        <f t="shared" si="43"/>
        <v>0</v>
      </c>
      <c r="BU43">
        <f t="shared" si="44"/>
        <v>0</v>
      </c>
      <c r="BV43">
        <f t="shared" si="45"/>
        <v>0</v>
      </c>
      <c r="BW43">
        <f t="shared" si="46"/>
        <v>0</v>
      </c>
      <c r="BX43">
        <f t="shared" si="47"/>
        <v>0</v>
      </c>
      <c r="BY43">
        <f t="shared" si="48"/>
        <v>0</v>
      </c>
      <c r="BZ43">
        <f t="shared" si="49"/>
        <v>0</v>
      </c>
      <c r="CA43">
        <f t="shared" si="50"/>
        <v>0</v>
      </c>
      <c r="CB43">
        <f t="shared" si="51"/>
        <v>0</v>
      </c>
      <c r="CC43">
        <f t="shared" si="52"/>
        <v>0</v>
      </c>
      <c r="CD43">
        <f t="shared" si="53"/>
        <v>0</v>
      </c>
      <c r="CE43">
        <f t="shared" si="54"/>
        <v>0</v>
      </c>
      <c r="CF43">
        <f t="shared" si="55"/>
        <v>0</v>
      </c>
      <c r="CG43">
        <f t="shared" si="56"/>
        <v>0</v>
      </c>
      <c r="CH43">
        <f t="shared" si="57"/>
        <v>0</v>
      </c>
      <c r="CI43">
        <f t="shared" si="58"/>
        <v>0</v>
      </c>
      <c r="CJ43">
        <f t="shared" si="59"/>
        <v>0</v>
      </c>
      <c r="CK43">
        <f t="shared" si="60"/>
        <v>0</v>
      </c>
      <c r="CL43">
        <f t="shared" si="61"/>
        <v>0</v>
      </c>
      <c r="CM43">
        <f t="shared" si="62"/>
        <v>0</v>
      </c>
      <c r="CN43">
        <f t="shared" si="63"/>
        <v>0</v>
      </c>
    </row>
    <row r="44" spans="1:92" x14ac:dyDescent="0.2">
      <c r="A44" s="1">
        <v>36</v>
      </c>
      <c r="B44" s="1" t="s">
        <v>447</v>
      </c>
      <c r="C44" s="1" t="s">
        <v>496</v>
      </c>
      <c r="D44" s="1" t="s">
        <v>448</v>
      </c>
      <c r="E44" s="96" t="s">
        <v>136</v>
      </c>
      <c r="F44" s="1" t="s">
        <v>177</v>
      </c>
      <c r="N44" s="62">
        <v>99</v>
      </c>
      <c r="O44" s="63">
        <v>0</v>
      </c>
      <c r="P44" s="70">
        <v>70.5</v>
      </c>
      <c r="Q44" s="70">
        <v>7</v>
      </c>
      <c r="U44" s="63">
        <v>15</v>
      </c>
      <c r="V44" s="63">
        <v>15</v>
      </c>
      <c r="AD44" s="62">
        <v>99</v>
      </c>
      <c r="BC44">
        <f t="shared" si="32"/>
        <v>213</v>
      </c>
      <c r="BD44" s="24">
        <f>IF($O$4&gt;0,(LARGE(($N44,$V44,$AD44,$AL44,$AT44,$BB44),1)),"0")</f>
        <v>99</v>
      </c>
      <c r="BE44" s="24">
        <f t="shared" si="33"/>
        <v>114</v>
      </c>
      <c r="BK44">
        <f t="shared" si="34"/>
        <v>0</v>
      </c>
      <c r="BL44">
        <f t="shared" si="35"/>
        <v>0</v>
      </c>
      <c r="BM44">
        <f t="shared" si="36"/>
        <v>0</v>
      </c>
      <c r="BN44">
        <f t="shared" si="37"/>
        <v>0</v>
      </c>
      <c r="BO44">
        <f t="shared" si="38"/>
        <v>0</v>
      </c>
      <c r="BP44">
        <f t="shared" si="39"/>
        <v>0</v>
      </c>
      <c r="BQ44">
        <f t="shared" si="40"/>
        <v>70.5</v>
      </c>
      <c r="BR44">
        <f t="shared" si="41"/>
        <v>0</v>
      </c>
      <c r="BS44">
        <f t="shared" si="42"/>
        <v>0</v>
      </c>
      <c r="BT44">
        <f t="shared" si="43"/>
        <v>0</v>
      </c>
      <c r="BU44">
        <f t="shared" si="44"/>
        <v>0</v>
      </c>
      <c r="BV44">
        <f t="shared" si="45"/>
        <v>0</v>
      </c>
      <c r="BW44">
        <f t="shared" si="46"/>
        <v>0</v>
      </c>
      <c r="BX44">
        <f t="shared" si="47"/>
        <v>0</v>
      </c>
      <c r="BY44">
        <f t="shared" si="48"/>
        <v>0</v>
      </c>
      <c r="BZ44">
        <f t="shared" si="49"/>
        <v>0</v>
      </c>
      <c r="CA44">
        <f t="shared" si="50"/>
        <v>0</v>
      </c>
      <c r="CB44">
        <f t="shared" si="51"/>
        <v>0</v>
      </c>
      <c r="CC44">
        <f t="shared" si="52"/>
        <v>0</v>
      </c>
      <c r="CD44">
        <f t="shared" si="53"/>
        <v>0</v>
      </c>
      <c r="CE44">
        <f t="shared" si="54"/>
        <v>0</v>
      </c>
      <c r="CF44">
        <f t="shared" si="55"/>
        <v>0</v>
      </c>
      <c r="CG44">
        <f t="shared" si="56"/>
        <v>0</v>
      </c>
      <c r="CH44">
        <f t="shared" si="57"/>
        <v>0</v>
      </c>
      <c r="CI44">
        <f t="shared" si="58"/>
        <v>0</v>
      </c>
      <c r="CJ44">
        <f t="shared" si="59"/>
        <v>0</v>
      </c>
      <c r="CK44">
        <f t="shared" si="60"/>
        <v>0</v>
      </c>
      <c r="CL44">
        <f t="shared" si="61"/>
        <v>0</v>
      </c>
      <c r="CM44">
        <f t="shared" si="62"/>
        <v>0</v>
      </c>
      <c r="CN44">
        <f t="shared" si="63"/>
        <v>0</v>
      </c>
    </row>
    <row r="45" spans="1:92" x14ac:dyDescent="0.2">
      <c r="A45" s="1">
        <v>36</v>
      </c>
      <c r="B45" s="1" t="s">
        <v>184</v>
      </c>
      <c r="C45" s="1" t="s">
        <v>382</v>
      </c>
      <c r="D45" s="1" t="s">
        <v>185</v>
      </c>
      <c r="E45" s="96" t="s">
        <v>136</v>
      </c>
      <c r="F45" s="1" t="s">
        <v>161</v>
      </c>
      <c r="G45" s="62">
        <v>4</v>
      </c>
      <c r="H45" s="67">
        <v>75.5</v>
      </c>
      <c r="I45" s="67">
        <v>7.5</v>
      </c>
      <c r="M45" s="62">
        <v>15</v>
      </c>
      <c r="N45" s="62">
        <v>15</v>
      </c>
      <c r="V45" s="63">
        <v>99</v>
      </c>
      <c r="AD45" s="62">
        <v>99</v>
      </c>
      <c r="BC45">
        <f t="shared" si="32"/>
        <v>213</v>
      </c>
      <c r="BD45" s="24">
        <f>IF($O$4&gt;0,(LARGE(($N45,$V45,$AD45,$AL45,$AT45,$BB45),1)),"0")</f>
        <v>99</v>
      </c>
      <c r="BE45" s="24">
        <f t="shared" si="33"/>
        <v>114</v>
      </c>
      <c r="BK45">
        <f t="shared" si="34"/>
        <v>4</v>
      </c>
      <c r="BL45">
        <f t="shared" si="35"/>
        <v>75.5</v>
      </c>
      <c r="BM45">
        <f t="shared" si="36"/>
        <v>0</v>
      </c>
      <c r="BN45">
        <f t="shared" si="37"/>
        <v>0</v>
      </c>
      <c r="BO45">
        <f t="shared" si="38"/>
        <v>4</v>
      </c>
      <c r="BP45">
        <f t="shared" si="39"/>
        <v>0</v>
      </c>
      <c r="BQ45">
        <f t="shared" si="40"/>
        <v>0</v>
      </c>
      <c r="BR45">
        <f t="shared" si="41"/>
        <v>0</v>
      </c>
      <c r="BS45">
        <f t="shared" si="42"/>
        <v>0</v>
      </c>
      <c r="BT45">
        <f t="shared" si="43"/>
        <v>0</v>
      </c>
      <c r="BU45">
        <f t="shared" si="44"/>
        <v>0</v>
      </c>
      <c r="BV45">
        <f t="shared" si="45"/>
        <v>0</v>
      </c>
      <c r="BW45">
        <f t="shared" si="46"/>
        <v>0</v>
      </c>
      <c r="BX45">
        <f t="shared" si="47"/>
        <v>0</v>
      </c>
      <c r="BY45">
        <f t="shared" si="48"/>
        <v>0</v>
      </c>
      <c r="BZ45">
        <f t="shared" si="49"/>
        <v>0</v>
      </c>
      <c r="CA45">
        <f t="shared" si="50"/>
        <v>0</v>
      </c>
      <c r="CB45">
        <f t="shared" si="51"/>
        <v>0</v>
      </c>
      <c r="CC45">
        <f t="shared" si="52"/>
        <v>0</v>
      </c>
      <c r="CD45">
        <f t="shared" si="53"/>
        <v>0</v>
      </c>
      <c r="CE45">
        <f t="shared" si="54"/>
        <v>0</v>
      </c>
      <c r="CF45">
        <f t="shared" si="55"/>
        <v>0</v>
      </c>
      <c r="CG45">
        <f t="shared" si="56"/>
        <v>0</v>
      </c>
      <c r="CH45">
        <f t="shared" si="57"/>
        <v>0</v>
      </c>
      <c r="CI45">
        <f t="shared" si="58"/>
        <v>0</v>
      </c>
      <c r="CJ45">
        <f t="shared" si="59"/>
        <v>0</v>
      </c>
      <c r="CK45">
        <f t="shared" si="60"/>
        <v>0</v>
      </c>
      <c r="CL45">
        <f t="shared" si="61"/>
        <v>0</v>
      </c>
      <c r="CM45">
        <f t="shared" si="62"/>
        <v>0</v>
      </c>
      <c r="CN45">
        <f t="shared" si="63"/>
        <v>0</v>
      </c>
    </row>
    <row r="46" spans="1:92" x14ac:dyDescent="0.2">
      <c r="A46" s="1">
        <v>38</v>
      </c>
      <c r="B46" s="103" t="s">
        <v>530</v>
      </c>
      <c r="C46" s="103" t="s">
        <v>528</v>
      </c>
      <c r="D46" s="103" t="s">
        <v>529</v>
      </c>
      <c r="F46" s="103" t="s">
        <v>177</v>
      </c>
      <c r="N46" s="62">
        <v>99</v>
      </c>
      <c r="V46" s="63">
        <v>99</v>
      </c>
      <c r="W46" s="62">
        <v>0</v>
      </c>
      <c r="X46" s="68">
        <v>65</v>
      </c>
      <c r="Y46" s="68">
        <v>6.5</v>
      </c>
      <c r="Z46" s="62">
        <v>0</v>
      </c>
      <c r="AA46" s="68">
        <v>65</v>
      </c>
      <c r="AB46" s="68">
        <v>6.5</v>
      </c>
      <c r="AC46" s="62">
        <v>17</v>
      </c>
      <c r="AD46" s="62">
        <v>17</v>
      </c>
      <c r="BC46">
        <f t="shared" si="32"/>
        <v>215</v>
      </c>
      <c r="BD46" s="24">
        <f>IF($O$4&gt;0,(LARGE(($N46,$V46,$AD46,$AL46,$AT46,$BB46),1)),"0")</f>
        <v>99</v>
      </c>
      <c r="BE46" s="24">
        <f t="shared" si="33"/>
        <v>116</v>
      </c>
      <c r="BK46">
        <f t="shared" si="34"/>
        <v>0</v>
      </c>
      <c r="BL46">
        <f t="shared" si="35"/>
        <v>0</v>
      </c>
      <c r="BM46">
        <f t="shared" si="36"/>
        <v>0</v>
      </c>
      <c r="BN46">
        <f t="shared" si="37"/>
        <v>0</v>
      </c>
      <c r="BO46">
        <f t="shared" si="38"/>
        <v>0</v>
      </c>
      <c r="BP46">
        <f t="shared" si="39"/>
        <v>0</v>
      </c>
      <c r="BQ46">
        <f t="shared" si="40"/>
        <v>0</v>
      </c>
      <c r="BR46">
        <f t="shared" si="41"/>
        <v>0</v>
      </c>
      <c r="BS46">
        <f t="shared" si="42"/>
        <v>0</v>
      </c>
      <c r="BT46">
        <f t="shared" si="43"/>
        <v>0</v>
      </c>
      <c r="BU46">
        <f t="shared" si="44"/>
        <v>0</v>
      </c>
      <c r="BV46">
        <f t="shared" si="45"/>
        <v>65</v>
      </c>
      <c r="BW46">
        <f t="shared" si="46"/>
        <v>0</v>
      </c>
      <c r="BX46">
        <f t="shared" si="47"/>
        <v>65</v>
      </c>
      <c r="BY46">
        <f t="shared" si="48"/>
        <v>0</v>
      </c>
      <c r="BZ46">
        <f t="shared" si="49"/>
        <v>0</v>
      </c>
      <c r="CA46">
        <f t="shared" si="50"/>
        <v>0</v>
      </c>
      <c r="CB46">
        <f t="shared" si="51"/>
        <v>0</v>
      </c>
      <c r="CC46">
        <f t="shared" si="52"/>
        <v>0</v>
      </c>
      <c r="CD46">
        <f t="shared" si="53"/>
        <v>0</v>
      </c>
      <c r="CE46">
        <f t="shared" si="54"/>
        <v>0</v>
      </c>
      <c r="CF46">
        <f t="shared" si="55"/>
        <v>0</v>
      </c>
      <c r="CG46">
        <f t="shared" si="56"/>
        <v>0</v>
      </c>
      <c r="CH46">
        <f t="shared" si="57"/>
        <v>0</v>
      </c>
      <c r="CI46">
        <f t="shared" si="58"/>
        <v>0</v>
      </c>
      <c r="CJ46">
        <f t="shared" si="59"/>
        <v>0</v>
      </c>
      <c r="CK46">
        <f t="shared" si="60"/>
        <v>0</v>
      </c>
      <c r="CL46">
        <f t="shared" si="61"/>
        <v>0</v>
      </c>
      <c r="CM46">
        <f t="shared" si="62"/>
        <v>0</v>
      </c>
      <c r="CN46">
        <f t="shared" si="63"/>
        <v>0</v>
      </c>
    </row>
    <row r="47" spans="1:92" x14ac:dyDescent="0.2">
      <c r="A47" s="1">
        <v>39</v>
      </c>
      <c r="B47" s="1" t="s">
        <v>453</v>
      </c>
      <c r="C47" s="1" t="s">
        <v>499</v>
      </c>
      <c r="D47" s="1" t="s">
        <v>454</v>
      </c>
      <c r="E47" s="96" t="s">
        <v>136</v>
      </c>
      <c r="F47" s="1" t="s">
        <v>455</v>
      </c>
      <c r="N47" s="62">
        <v>99</v>
      </c>
      <c r="O47" s="63" t="s">
        <v>456</v>
      </c>
      <c r="V47" s="63">
        <v>90</v>
      </c>
      <c r="W47" s="62">
        <v>4</v>
      </c>
      <c r="X47" s="68">
        <v>65</v>
      </c>
      <c r="Y47" s="68">
        <v>6.5</v>
      </c>
      <c r="AC47" s="62">
        <v>28</v>
      </c>
      <c r="AD47" s="62">
        <v>28</v>
      </c>
      <c r="BC47">
        <f t="shared" si="32"/>
        <v>217</v>
      </c>
      <c r="BD47" s="24">
        <f>IF($O$4&gt;0,(LARGE(($N47,$V47,$AD47,$AL47,$AT47,$BB47),1)),"0")</f>
        <v>99</v>
      </c>
      <c r="BE47" s="24">
        <f t="shared" si="33"/>
        <v>118</v>
      </c>
      <c r="BK47">
        <f t="shared" si="34"/>
        <v>0</v>
      </c>
      <c r="BL47">
        <f t="shared" si="35"/>
        <v>0</v>
      </c>
      <c r="BM47">
        <f t="shared" si="36"/>
        <v>0</v>
      </c>
      <c r="BN47">
        <f t="shared" si="37"/>
        <v>0</v>
      </c>
      <c r="BO47">
        <f t="shared" si="38"/>
        <v>0</v>
      </c>
      <c r="BP47">
        <f t="shared" si="39"/>
        <v>199</v>
      </c>
      <c r="BQ47">
        <f t="shared" si="40"/>
        <v>0</v>
      </c>
      <c r="BR47">
        <f t="shared" si="41"/>
        <v>0</v>
      </c>
      <c r="BS47">
        <f t="shared" si="42"/>
        <v>0</v>
      </c>
      <c r="BT47">
        <f t="shared" si="43"/>
        <v>199</v>
      </c>
      <c r="BU47">
        <f t="shared" si="44"/>
        <v>4</v>
      </c>
      <c r="BV47">
        <f t="shared" si="45"/>
        <v>65</v>
      </c>
      <c r="BW47">
        <f t="shared" si="46"/>
        <v>0</v>
      </c>
      <c r="BX47">
        <f t="shared" si="47"/>
        <v>0</v>
      </c>
      <c r="BY47">
        <f t="shared" si="48"/>
        <v>4</v>
      </c>
      <c r="BZ47">
        <f t="shared" si="49"/>
        <v>0</v>
      </c>
      <c r="CA47">
        <f t="shared" si="50"/>
        <v>0</v>
      </c>
      <c r="CB47">
        <f t="shared" si="51"/>
        <v>0</v>
      </c>
      <c r="CC47">
        <f t="shared" si="52"/>
        <v>0</v>
      </c>
      <c r="CD47">
        <f t="shared" si="53"/>
        <v>0</v>
      </c>
      <c r="CE47">
        <f t="shared" si="54"/>
        <v>0</v>
      </c>
      <c r="CF47">
        <f t="shared" si="55"/>
        <v>0</v>
      </c>
      <c r="CG47">
        <f t="shared" si="56"/>
        <v>0</v>
      </c>
      <c r="CH47">
        <f t="shared" si="57"/>
        <v>0</v>
      </c>
      <c r="CI47">
        <f t="shared" si="58"/>
        <v>0</v>
      </c>
      <c r="CJ47">
        <f t="shared" si="59"/>
        <v>0</v>
      </c>
      <c r="CK47">
        <f t="shared" si="60"/>
        <v>0</v>
      </c>
      <c r="CL47">
        <f t="shared" si="61"/>
        <v>0</v>
      </c>
      <c r="CM47">
        <f t="shared" si="62"/>
        <v>0</v>
      </c>
      <c r="CN47">
        <f t="shared" si="63"/>
        <v>0</v>
      </c>
    </row>
    <row r="48" spans="1:92" x14ac:dyDescent="0.2">
      <c r="A48" s="1">
        <v>40</v>
      </c>
      <c r="B48" s="103" t="s">
        <v>522</v>
      </c>
      <c r="C48" s="103" t="s">
        <v>520</v>
      </c>
      <c r="D48" s="103" t="s">
        <v>521</v>
      </c>
      <c r="F48" s="103" t="s">
        <v>156</v>
      </c>
      <c r="N48" s="62">
        <v>99</v>
      </c>
      <c r="V48" s="63">
        <v>99</v>
      </c>
      <c r="W48" s="62">
        <v>0</v>
      </c>
      <c r="X48" s="68">
        <v>77.5</v>
      </c>
      <c r="Y48" s="68">
        <v>7.5</v>
      </c>
      <c r="Z48" s="62">
        <v>8</v>
      </c>
      <c r="AA48" s="68">
        <v>75</v>
      </c>
      <c r="AB48" s="68">
        <v>7.5</v>
      </c>
      <c r="AC48" s="62">
        <v>20</v>
      </c>
      <c r="AD48" s="62">
        <v>20</v>
      </c>
      <c r="BC48">
        <f t="shared" si="32"/>
        <v>218</v>
      </c>
      <c r="BD48" s="24">
        <f>IF($O$4&gt;0,(LARGE(($N48,$V48,$AD48,$AL48,$AT48,$BB48),1)),"0")</f>
        <v>99</v>
      </c>
      <c r="BE48" s="24">
        <f t="shared" si="33"/>
        <v>119</v>
      </c>
      <c r="BK48">
        <f t="shared" si="34"/>
        <v>0</v>
      </c>
      <c r="BL48">
        <f t="shared" si="35"/>
        <v>0</v>
      </c>
      <c r="BM48">
        <f t="shared" si="36"/>
        <v>0</v>
      </c>
      <c r="BN48">
        <f t="shared" si="37"/>
        <v>0</v>
      </c>
      <c r="BO48">
        <f t="shared" si="38"/>
        <v>0</v>
      </c>
      <c r="BP48">
        <f t="shared" si="39"/>
        <v>0</v>
      </c>
      <c r="BQ48">
        <f t="shared" si="40"/>
        <v>0</v>
      </c>
      <c r="BR48">
        <f t="shared" si="41"/>
        <v>0</v>
      </c>
      <c r="BS48">
        <f t="shared" si="42"/>
        <v>0</v>
      </c>
      <c r="BT48">
        <f t="shared" si="43"/>
        <v>0</v>
      </c>
      <c r="BU48">
        <f t="shared" si="44"/>
        <v>0</v>
      </c>
      <c r="BV48">
        <f t="shared" si="45"/>
        <v>77.5</v>
      </c>
      <c r="BW48">
        <f t="shared" si="46"/>
        <v>8</v>
      </c>
      <c r="BX48">
        <f t="shared" si="47"/>
        <v>75</v>
      </c>
      <c r="BY48">
        <f t="shared" si="48"/>
        <v>8</v>
      </c>
      <c r="BZ48">
        <f t="shared" si="49"/>
        <v>0</v>
      </c>
      <c r="CA48">
        <f t="shared" si="50"/>
        <v>0</v>
      </c>
      <c r="CB48">
        <f t="shared" si="51"/>
        <v>0</v>
      </c>
      <c r="CC48">
        <f t="shared" si="52"/>
        <v>0</v>
      </c>
      <c r="CD48">
        <f t="shared" si="53"/>
        <v>0</v>
      </c>
      <c r="CE48">
        <f t="shared" si="54"/>
        <v>0</v>
      </c>
      <c r="CF48">
        <f t="shared" si="55"/>
        <v>0</v>
      </c>
      <c r="CG48">
        <f t="shared" si="56"/>
        <v>0</v>
      </c>
      <c r="CH48">
        <f t="shared" si="57"/>
        <v>0</v>
      </c>
      <c r="CI48">
        <f t="shared" si="58"/>
        <v>0</v>
      </c>
      <c r="CJ48">
        <f t="shared" si="59"/>
        <v>0</v>
      </c>
      <c r="CK48">
        <f t="shared" si="60"/>
        <v>0</v>
      </c>
      <c r="CL48">
        <f t="shared" si="61"/>
        <v>0</v>
      </c>
      <c r="CM48">
        <f t="shared" si="62"/>
        <v>0</v>
      </c>
      <c r="CN48">
        <f t="shared" si="63"/>
        <v>0</v>
      </c>
    </row>
    <row r="49" spans="1:92" x14ac:dyDescent="0.2">
      <c r="A49" s="1">
        <v>41</v>
      </c>
      <c r="B49" s="1" t="s">
        <v>451</v>
      </c>
      <c r="C49" s="1" t="s">
        <v>498</v>
      </c>
      <c r="D49" s="1" t="s">
        <v>452</v>
      </c>
      <c r="E49" s="96" t="s">
        <v>136</v>
      </c>
      <c r="F49" s="1" t="s">
        <v>153</v>
      </c>
      <c r="N49" s="62">
        <v>99</v>
      </c>
      <c r="O49" s="63">
        <v>0</v>
      </c>
      <c r="P49" s="70">
        <v>67.5</v>
      </c>
      <c r="Q49" s="70">
        <v>6.5</v>
      </c>
      <c r="U49" s="63">
        <v>20</v>
      </c>
      <c r="V49" s="63">
        <v>20</v>
      </c>
      <c r="AD49" s="62">
        <v>99</v>
      </c>
      <c r="BC49">
        <f t="shared" si="32"/>
        <v>218</v>
      </c>
      <c r="BD49" s="24">
        <f>IF($O$4&gt;0,(LARGE(($N49,$V49,$AD49,$AL49,$AT49,$BB49),1)),"0")</f>
        <v>99</v>
      </c>
      <c r="BE49" s="24">
        <f t="shared" si="33"/>
        <v>119</v>
      </c>
      <c r="BK49">
        <f t="shared" si="34"/>
        <v>0</v>
      </c>
      <c r="BL49">
        <f t="shared" si="35"/>
        <v>0</v>
      </c>
      <c r="BM49">
        <f t="shared" si="36"/>
        <v>0</v>
      </c>
      <c r="BN49">
        <f t="shared" si="37"/>
        <v>0</v>
      </c>
      <c r="BO49">
        <f t="shared" si="38"/>
        <v>0</v>
      </c>
      <c r="BP49">
        <f t="shared" si="39"/>
        <v>0</v>
      </c>
      <c r="BQ49">
        <f t="shared" si="40"/>
        <v>67.5</v>
      </c>
      <c r="BR49">
        <f t="shared" si="41"/>
        <v>0</v>
      </c>
      <c r="BS49">
        <f t="shared" si="42"/>
        <v>0</v>
      </c>
      <c r="BT49">
        <f t="shared" si="43"/>
        <v>0</v>
      </c>
      <c r="BU49">
        <f t="shared" si="44"/>
        <v>0</v>
      </c>
      <c r="BV49">
        <f t="shared" si="45"/>
        <v>0</v>
      </c>
      <c r="BW49">
        <f t="shared" si="46"/>
        <v>0</v>
      </c>
      <c r="BX49">
        <f t="shared" si="47"/>
        <v>0</v>
      </c>
      <c r="BY49">
        <f t="shared" si="48"/>
        <v>0</v>
      </c>
      <c r="BZ49">
        <f t="shared" si="49"/>
        <v>0</v>
      </c>
      <c r="CA49">
        <f t="shared" si="50"/>
        <v>0</v>
      </c>
      <c r="CB49">
        <f t="shared" si="51"/>
        <v>0</v>
      </c>
      <c r="CC49">
        <f t="shared" si="52"/>
        <v>0</v>
      </c>
      <c r="CD49">
        <f t="shared" si="53"/>
        <v>0</v>
      </c>
      <c r="CE49">
        <f t="shared" si="54"/>
        <v>0</v>
      </c>
      <c r="CF49">
        <f t="shared" si="55"/>
        <v>0</v>
      </c>
      <c r="CG49">
        <f t="shared" si="56"/>
        <v>0</v>
      </c>
      <c r="CH49">
        <f t="shared" si="57"/>
        <v>0</v>
      </c>
      <c r="CI49">
        <f t="shared" si="58"/>
        <v>0</v>
      </c>
      <c r="CJ49">
        <f t="shared" si="59"/>
        <v>0</v>
      </c>
      <c r="CK49">
        <f t="shared" si="60"/>
        <v>0</v>
      </c>
      <c r="CL49">
        <f t="shared" si="61"/>
        <v>0</v>
      </c>
      <c r="CM49">
        <f t="shared" si="62"/>
        <v>0</v>
      </c>
      <c r="CN49">
        <f t="shared" si="63"/>
        <v>0</v>
      </c>
    </row>
    <row r="50" spans="1:92" x14ac:dyDescent="0.2">
      <c r="A50" s="1">
        <v>42</v>
      </c>
      <c r="B50" s="103" t="s">
        <v>516</v>
      </c>
      <c r="C50" s="103" t="s">
        <v>514</v>
      </c>
      <c r="D50" s="103" t="s">
        <v>515</v>
      </c>
      <c r="F50" s="103" t="s">
        <v>161</v>
      </c>
      <c r="N50" s="62">
        <v>99</v>
      </c>
      <c r="V50" s="63">
        <v>99</v>
      </c>
      <c r="W50" s="62">
        <v>4</v>
      </c>
      <c r="X50" s="68">
        <v>80</v>
      </c>
      <c r="Y50" s="68">
        <v>8</v>
      </c>
      <c r="AC50" s="62">
        <v>23</v>
      </c>
      <c r="AD50" s="62">
        <v>23</v>
      </c>
      <c r="BC50">
        <f t="shared" si="32"/>
        <v>221</v>
      </c>
      <c r="BD50" s="24">
        <f>IF($O$4&gt;0,(LARGE(($N50,$V50,$AD50,$AL50,$AT50,$BB50),1)),"0")</f>
        <v>99</v>
      </c>
      <c r="BE50" s="24">
        <f t="shared" si="33"/>
        <v>122</v>
      </c>
      <c r="BK50">
        <f t="shared" si="34"/>
        <v>0</v>
      </c>
      <c r="BL50">
        <f t="shared" si="35"/>
        <v>0</v>
      </c>
      <c r="BM50">
        <f t="shared" si="36"/>
        <v>0</v>
      </c>
      <c r="BN50">
        <f t="shared" si="37"/>
        <v>0</v>
      </c>
      <c r="BO50">
        <f t="shared" si="38"/>
        <v>0</v>
      </c>
      <c r="BP50">
        <f t="shared" si="39"/>
        <v>0</v>
      </c>
      <c r="BQ50">
        <f t="shared" si="40"/>
        <v>0</v>
      </c>
      <c r="BR50">
        <f t="shared" si="41"/>
        <v>0</v>
      </c>
      <c r="BS50">
        <f t="shared" si="42"/>
        <v>0</v>
      </c>
      <c r="BT50">
        <f t="shared" si="43"/>
        <v>0</v>
      </c>
      <c r="BU50">
        <f t="shared" si="44"/>
        <v>4</v>
      </c>
      <c r="BV50">
        <f t="shared" si="45"/>
        <v>80</v>
      </c>
      <c r="BW50">
        <f t="shared" si="46"/>
        <v>0</v>
      </c>
      <c r="BX50">
        <f t="shared" si="47"/>
        <v>0</v>
      </c>
      <c r="BY50">
        <f t="shared" si="48"/>
        <v>4</v>
      </c>
      <c r="BZ50">
        <f t="shared" si="49"/>
        <v>0</v>
      </c>
      <c r="CA50">
        <f t="shared" si="50"/>
        <v>0</v>
      </c>
      <c r="CB50">
        <f t="shared" si="51"/>
        <v>0</v>
      </c>
      <c r="CC50">
        <f t="shared" si="52"/>
        <v>0</v>
      </c>
      <c r="CD50">
        <f t="shared" si="53"/>
        <v>0</v>
      </c>
      <c r="CE50">
        <f t="shared" si="54"/>
        <v>0</v>
      </c>
      <c r="CF50">
        <f t="shared" si="55"/>
        <v>0</v>
      </c>
      <c r="CG50">
        <f t="shared" si="56"/>
        <v>0</v>
      </c>
      <c r="CH50">
        <f t="shared" si="57"/>
        <v>0</v>
      </c>
      <c r="CI50">
        <f t="shared" si="58"/>
        <v>0</v>
      </c>
      <c r="CJ50">
        <f t="shared" si="59"/>
        <v>0</v>
      </c>
      <c r="CK50">
        <f t="shared" si="60"/>
        <v>0</v>
      </c>
      <c r="CL50">
        <f t="shared" si="61"/>
        <v>0</v>
      </c>
      <c r="CM50">
        <f t="shared" si="62"/>
        <v>0</v>
      </c>
      <c r="CN50">
        <f t="shared" si="63"/>
        <v>0</v>
      </c>
    </row>
    <row r="51" spans="1:92" x14ac:dyDescent="0.2">
      <c r="A51" s="1">
        <v>43</v>
      </c>
      <c r="B51" s="1" t="s">
        <v>241</v>
      </c>
      <c r="C51" s="1" t="s">
        <v>407</v>
      </c>
      <c r="D51" s="1" t="s">
        <v>242</v>
      </c>
      <c r="E51" s="96" t="s">
        <v>136</v>
      </c>
      <c r="F51" s="1" t="s">
        <v>156</v>
      </c>
      <c r="G51" s="62" t="s">
        <v>243</v>
      </c>
      <c r="N51" s="62">
        <v>90</v>
      </c>
      <c r="O51" s="63">
        <v>16</v>
      </c>
      <c r="P51" s="70">
        <v>65</v>
      </c>
      <c r="Q51" s="70">
        <v>6.5</v>
      </c>
      <c r="U51" s="63">
        <v>42</v>
      </c>
      <c r="V51" s="63">
        <v>42</v>
      </c>
      <c r="AD51" s="62">
        <v>99</v>
      </c>
      <c r="BC51">
        <f t="shared" si="32"/>
        <v>231</v>
      </c>
      <c r="BD51" s="24">
        <f>IF($O$4&gt;0,(LARGE(($N51,$V51,$AD51,$AL51,$AT51,$BB51),1)),"0")</f>
        <v>99</v>
      </c>
      <c r="BE51" s="24">
        <f t="shared" si="33"/>
        <v>132</v>
      </c>
      <c r="BK51">
        <f t="shared" si="34"/>
        <v>199</v>
      </c>
      <c r="BL51">
        <f t="shared" si="35"/>
        <v>0</v>
      </c>
      <c r="BM51">
        <f t="shared" si="36"/>
        <v>0</v>
      </c>
      <c r="BN51">
        <f t="shared" si="37"/>
        <v>0</v>
      </c>
      <c r="BO51">
        <f t="shared" si="38"/>
        <v>199</v>
      </c>
      <c r="BP51">
        <f t="shared" si="39"/>
        <v>16</v>
      </c>
      <c r="BQ51">
        <f t="shared" si="40"/>
        <v>65</v>
      </c>
      <c r="BR51">
        <f t="shared" si="41"/>
        <v>0</v>
      </c>
      <c r="BS51">
        <f t="shared" si="42"/>
        <v>0</v>
      </c>
      <c r="BT51">
        <f t="shared" si="43"/>
        <v>16</v>
      </c>
      <c r="BU51">
        <f t="shared" si="44"/>
        <v>0</v>
      </c>
      <c r="BV51">
        <f t="shared" si="45"/>
        <v>0</v>
      </c>
      <c r="BW51">
        <f t="shared" si="46"/>
        <v>0</v>
      </c>
      <c r="BX51">
        <f t="shared" si="47"/>
        <v>0</v>
      </c>
      <c r="BY51">
        <f t="shared" si="48"/>
        <v>0</v>
      </c>
      <c r="BZ51">
        <f t="shared" si="49"/>
        <v>0</v>
      </c>
      <c r="CA51">
        <f t="shared" si="50"/>
        <v>0</v>
      </c>
      <c r="CB51">
        <f t="shared" si="51"/>
        <v>0</v>
      </c>
      <c r="CC51">
        <f t="shared" si="52"/>
        <v>0</v>
      </c>
      <c r="CD51">
        <f t="shared" si="53"/>
        <v>0</v>
      </c>
      <c r="CE51">
        <f t="shared" si="54"/>
        <v>0</v>
      </c>
      <c r="CF51">
        <f t="shared" si="55"/>
        <v>0</v>
      </c>
      <c r="CG51">
        <f t="shared" si="56"/>
        <v>0</v>
      </c>
      <c r="CH51">
        <f t="shared" si="57"/>
        <v>0</v>
      </c>
      <c r="CI51">
        <f t="shared" si="58"/>
        <v>0</v>
      </c>
      <c r="CJ51">
        <f t="shared" si="59"/>
        <v>0</v>
      </c>
      <c r="CK51">
        <f t="shared" si="60"/>
        <v>0</v>
      </c>
      <c r="CL51">
        <f t="shared" si="61"/>
        <v>0</v>
      </c>
      <c r="CM51">
        <f t="shared" si="62"/>
        <v>0</v>
      </c>
      <c r="CN51">
        <f t="shared" si="63"/>
        <v>0</v>
      </c>
    </row>
    <row r="52" spans="1:92" x14ac:dyDescent="0.2">
      <c r="A52" s="1">
        <v>44</v>
      </c>
      <c r="B52" s="1" t="s">
        <v>223</v>
      </c>
      <c r="C52" s="1" t="s">
        <v>399</v>
      </c>
      <c r="D52" s="1" t="s">
        <v>224</v>
      </c>
      <c r="E52" s="96" t="s">
        <v>136</v>
      </c>
      <c r="F52" s="1" t="s">
        <v>225</v>
      </c>
      <c r="G52" s="62">
        <v>8</v>
      </c>
      <c r="H52" s="67">
        <v>69.5</v>
      </c>
      <c r="I52" s="67">
        <v>6.5</v>
      </c>
      <c r="M52" s="62">
        <v>34</v>
      </c>
      <c r="N52" s="62">
        <v>34</v>
      </c>
      <c r="V52" s="63">
        <v>99</v>
      </c>
      <c r="AD52" s="62">
        <v>99</v>
      </c>
      <c r="BC52">
        <f t="shared" si="32"/>
        <v>232</v>
      </c>
      <c r="BD52" s="24">
        <f>IF($O$4&gt;0,(LARGE(($N52,$V52,$AD52,$AL52,$AT52,$BB52),1)),"0")</f>
        <v>99</v>
      </c>
      <c r="BE52" s="24">
        <f t="shared" si="33"/>
        <v>133</v>
      </c>
      <c r="BK52">
        <f t="shared" si="34"/>
        <v>8</v>
      </c>
      <c r="BL52">
        <f t="shared" si="35"/>
        <v>69.5</v>
      </c>
      <c r="BM52">
        <f t="shared" si="36"/>
        <v>0</v>
      </c>
      <c r="BN52">
        <f t="shared" si="37"/>
        <v>0</v>
      </c>
      <c r="BO52">
        <f t="shared" si="38"/>
        <v>8</v>
      </c>
      <c r="BP52">
        <f t="shared" si="39"/>
        <v>0</v>
      </c>
      <c r="BQ52">
        <f t="shared" si="40"/>
        <v>0</v>
      </c>
      <c r="BR52">
        <f t="shared" si="41"/>
        <v>0</v>
      </c>
      <c r="BS52">
        <f t="shared" si="42"/>
        <v>0</v>
      </c>
      <c r="BT52">
        <f t="shared" si="43"/>
        <v>0</v>
      </c>
      <c r="BU52">
        <f t="shared" si="44"/>
        <v>0</v>
      </c>
      <c r="BV52">
        <f t="shared" si="45"/>
        <v>0</v>
      </c>
      <c r="BW52">
        <f t="shared" si="46"/>
        <v>0</v>
      </c>
      <c r="BX52">
        <f t="shared" si="47"/>
        <v>0</v>
      </c>
      <c r="BY52">
        <f t="shared" si="48"/>
        <v>0</v>
      </c>
      <c r="BZ52">
        <f t="shared" si="49"/>
        <v>0</v>
      </c>
      <c r="CA52">
        <f t="shared" si="50"/>
        <v>0</v>
      </c>
      <c r="CB52">
        <f t="shared" si="51"/>
        <v>0</v>
      </c>
      <c r="CC52">
        <f t="shared" si="52"/>
        <v>0</v>
      </c>
      <c r="CD52">
        <f t="shared" si="53"/>
        <v>0</v>
      </c>
      <c r="CE52">
        <f t="shared" si="54"/>
        <v>0</v>
      </c>
      <c r="CF52">
        <f t="shared" si="55"/>
        <v>0</v>
      </c>
      <c r="CG52">
        <f t="shared" si="56"/>
        <v>0</v>
      </c>
      <c r="CH52">
        <f t="shared" si="57"/>
        <v>0</v>
      </c>
      <c r="CI52">
        <f t="shared" si="58"/>
        <v>0</v>
      </c>
      <c r="CJ52">
        <f t="shared" si="59"/>
        <v>0</v>
      </c>
      <c r="CK52">
        <f t="shared" si="60"/>
        <v>0</v>
      </c>
      <c r="CL52">
        <f t="shared" si="61"/>
        <v>0</v>
      </c>
      <c r="CM52">
        <f t="shared" si="62"/>
        <v>0</v>
      </c>
      <c r="CN52">
        <f t="shared" si="63"/>
        <v>0</v>
      </c>
    </row>
    <row r="53" spans="1:92" x14ac:dyDescent="0.2">
      <c r="A53" s="1">
        <v>45</v>
      </c>
      <c r="B53" s="103" t="s">
        <v>525</v>
      </c>
      <c r="C53" s="103" t="s">
        <v>523</v>
      </c>
      <c r="D53" s="103" t="s">
        <v>524</v>
      </c>
      <c r="F53" s="103" t="s">
        <v>161</v>
      </c>
      <c r="N53" s="62">
        <v>99</v>
      </c>
      <c r="V53" s="63">
        <v>99</v>
      </c>
      <c r="W53" s="104" t="s">
        <v>456</v>
      </c>
      <c r="AD53" s="62">
        <v>90</v>
      </c>
      <c r="BC53">
        <f t="shared" si="32"/>
        <v>288</v>
      </c>
      <c r="BD53" s="24">
        <f>IF($O$4&gt;0,(LARGE(($N53,$V53,$AD53,$AL53,$AT53,$BB53),1)),"0")</f>
        <v>99</v>
      </c>
      <c r="BE53" s="24">
        <f t="shared" si="33"/>
        <v>189</v>
      </c>
      <c r="BK53">
        <f t="shared" si="34"/>
        <v>0</v>
      </c>
      <c r="BL53">
        <f t="shared" si="35"/>
        <v>0</v>
      </c>
      <c r="BM53">
        <f t="shared" si="36"/>
        <v>0</v>
      </c>
      <c r="BN53">
        <f t="shared" si="37"/>
        <v>0</v>
      </c>
      <c r="BO53">
        <f t="shared" si="38"/>
        <v>0</v>
      </c>
      <c r="BP53">
        <f t="shared" si="39"/>
        <v>0</v>
      </c>
      <c r="BQ53">
        <f t="shared" si="40"/>
        <v>0</v>
      </c>
      <c r="BR53">
        <f t="shared" si="41"/>
        <v>0</v>
      </c>
      <c r="BS53">
        <f t="shared" si="42"/>
        <v>0</v>
      </c>
      <c r="BT53">
        <f t="shared" si="43"/>
        <v>0</v>
      </c>
      <c r="BU53">
        <f t="shared" si="44"/>
        <v>199</v>
      </c>
      <c r="BV53">
        <f t="shared" si="45"/>
        <v>0</v>
      </c>
      <c r="BW53">
        <f t="shared" si="46"/>
        <v>0</v>
      </c>
      <c r="BX53">
        <f t="shared" si="47"/>
        <v>0</v>
      </c>
      <c r="BY53">
        <f t="shared" si="48"/>
        <v>199</v>
      </c>
      <c r="BZ53">
        <f t="shared" si="49"/>
        <v>0</v>
      </c>
      <c r="CA53">
        <f t="shared" si="50"/>
        <v>0</v>
      </c>
      <c r="CB53">
        <f t="shared" si="51"/>
        <v>0</v>
      </c>
      <c r="CC53">
        <f t="shared" si="52"/>
        <v>0</v>
      </c>
      <c r="CD53">
        <f t="shared" si="53"/>
        <v>0</v>
      </c>
      <c r="CE53">
        <f t="shared" si="54"/>
        <v>0</v>
      </c>
      <c r="CF53">
        <f t="shared" si="55"/>
        <v>0</v>
      </c>
      <c r="CG53">
        <f t="shared" si="56"/>
        <v>0</v>
      </c>
      <c r="CH53">
        <f t="shared" si="57"/>
        <v>0</v>
      </c>
      <c r="CI53">
        <f t="shared" si="58"/>
        <v>0</v>
      </c>
      <c r="CJ53">
        <f t="shared" si="59"/>
        <v>0</v>
      </c>
      <c r="CK53">
        <f t="shared" si="60"/>
        <v>0</v>
      </c>
      <c r="CL53">
        <f t="shared" si="61"/>
        <v>0</v>
      </c>
      <c r="CM53">
        <f t="shared" si="62"/>
        <v>0</v>
      </c>
      <c r="CN53">
        <f t="shared" si="63"/>
        <v>0</v>
      </c>
    </row>
    <row r="54" spans="1:92" x14ac:dyDescent="0.2">
      <c r="A54" s="1">
        <v>46</v>
      </c>
      <c r="B54" s="1" t="s">
        <v>457</v>
      </c>
      <c r="C54" s="1" t="s">
        <v>500</v>
      </c>
      <c r="D54" s="1" t="s">
        <v>458</v>
      </c>
      <c r="E54" s="96" t="s">
        <v>136</v>
      </c>
      <c r="F54" s="1" t="s">
        <v>153</v>
      </c>
      <c r="N54" s="62">
        <v>99</v>
      </c>
      <c r="O54" s="63" t="s">
        <v>243</v>
      </c>
      <c r="V54" s="63">
        <v>90</v>
      </c>
      <c r="AD54" s="62">
        <v>99</v>
      </c>
      <c r="BC54">
        <f t="shared" si="32"/>
        <v>288</v>
      </c>
      <c r="BD54" s="24">
        <f>IF($O$4&gt;0,(LARGE(($N54,$V54,$AD54,$AL54,$AT54,$BB54),1)),"0")</f>
        <v>99</v>
      </c>
      <c r="BE54" s="24">
        <f t="shared" si="33"/>
        <v>189</v>
      </c>
      <c r="BK54">
        <f t="shared" si="34"/>
        <v>0</v>
      </c>
      <c r="BL54">
        <f t="shared" si="35"/>
        <v>0</v>
      </c>
      <c r="BM54">
        <f t="shared" si="36"/>
        <v>0</v>
      </c>
      <c r="BN54">
        <f t="shared" si="37"/>
        <v>0</v>
      </c>
      <c r="BO54">
        <f t="shared" si="38"/>
        <v>0</v>
      </c>
      <c r="BP54">
        <f t="shared" si="39"/>
        <v>199</v>
      </c>
      <c r="BQ54">
        <f t="shared" si="40"/>
        <v>0</v>
      </c>
      <c r="BR54">
        <f t="shared" si="41"/>
        <v>0</v>
      </c>
      <c r="BS54">
        <f t="shared" si="42"/>
        <v>0</v>
      </c>
      <c r="BT54">
        <f t="shared" si="43"/>
        <v>199</v>
      </c>
      <c r="BU54">
        <f t="shared" si="44"/>
        <v>0</v>
      </c>
      <c r="BV54">
        <f t="shared" si="45"/>
        <v>0</v>
      </c>
      <c r="BW54">
        <f t="shared" si="46"/>
        <v>0</v>
      </c>
      <c r="BX54">
        <f t="shared" si="47"/>
        <v>0</v>
      </c>
      <c r="BY54">
        <f t="shared" si="48"/>
        <v>0</v>
      </c>
      <c r="BZ54">
        <f t="shared" si="49"/>
        <v>0</v>
      </c>
      <c r="CA54">
        <f t="shared" si="50"/>
        <v>0</v>
      </c>
      <c r="CB54">
        <f t="shared" si="51"/>
        <v>0</v>
      </c>
      <c r="CC54">
        <f t="shared" si="52"/>
        <v>0</v>
      </c>
      <c r="CD54">
        <f t="shared" si="53"/>
        <v>0</v>
      </c>
      <c r="CE54">
        <f t="shared" si="54"/>
        <v>0</v>
      </c>
      <c r="CF54">
        <f t="shared" si="55"/>
        <v>0</v>
      </c>
      <c r="CG54">
        <f t="shared" si="56"/>
        <v>0</v>
      </c>
      <c r="CH54">
        <f t="shared" si="57"/>
        <v>0</v>
      </c>
      <c r="CI54">
        <f t="shared" si="58"/>
        <v>0</v>
      </c>
      <c r="CJ54">
        <f t="shared" si="59"/>
        <v>0</v>
      </c>
      <c r="CK54">
        <f t="shared" si="60"/>
        <v>0</v>
      </c>
      <c r="CL54">
        <f t="shared" si="61"/>
        <v>0</v>
      </c>
      <c r="CM54">
        <f t="shared" si="62"/>
        <v>0</v>
      </c>
      <c r="CN54">
        <f t="shared" si="63"/>
        <v>0</v>
      </c>
    </row>
    <row r="55" spans="1:92" x14ac:dyDescent="0.2">
      <c r="A55" s="1">
        <v>47</v>
      </c>
      <c r="B55" s="1" t="s">
        <v>151</v>
      </c>
      <c r="C55" s="1" t="s">
        <v>373</v>
      </c>
      <c r="D55" s="1" t="s">
        <v>152</v>
      </c>
      <c r="E55" s="96" t="s">
        <v>136</v>
      </c>
      <c r="F55" s="1" t="s">
        <v>153</v>
      </c>
      <c r="G55" s="62">
        <v>0</v>
      </c>
      <c r="H55" s="67">
        <v>75.5</v>
      </c>
      <c r="I55" s="67">
        <v>7.5</v>
      </c>
      <c r="M55" s="62">
        <v>1</v>
      </c>
      <c r="N55" s="62">
        <v>99</v>
      </c>
      <c r="O55" s="63">
        <v>0</v>
      </c>
      <c r="P55" s="70">
        <v>70</v>
      </c>
      <c r="Q55" s="70">
        <v>7</v>
      </c>
      <c r="U55" s="63">
        <v>16</v>
      </c>
      <c r="V55" s="63">
        <v>99</v>
      </c>
      <c r="W55" s="62">
        <v>0</v>
      </c>
      <c r="X55" s="68">
        <v>71.5</v>
      </c>
      <c r="Y55" s="68">
        <v>7</v>
      </c>
      <c r="Z55" s="62">
        <v>0</v>
      </c>
      <c r="AA55" s="68">
        <v>73.5</v>
      </c>
      <c r="AB55" s="68">
        <v>7.5</v>
      </c>
      <c r="AC55" s="62">
        <v>5</v>
      </c>
      <c r="AD55" s="62">
        <v>99</v>
      </c>
      <c r="BC55">
        <f t="shared" si="32"/>
        <v>297</v>
      </c>
      <c r="BD55" s="24">
        <f>IF($O$4&gt;0,(LARGE(($N55,$V55,$AD55,$AL55,$AT55,$BB55),1)),"0")</f>
        <v>99</v>
      </c>
      <c r="BE55" s="24">
        <f t="shared" si="33"/>
        <v>198</v>
      </c>
      <c r="BI55" s="103" t="s">
        <v>512</v>
      </c>
      <c r="BK55">
        <f t="shared" si="34"/>
        <v>0</v>
      </c>
      <c r="BL55">
        <f t="shared" si="35"/>
        <v>75.5</v>
      </c>
      <c r="BM55">
        <f t="shared" si="36"/>
        <v>0</v>
      </c>
      <c r="BN55">
        <f t="shared" si="37"/>
        <v>0</v>
      </c>
      <c r="BO55">
        <f t="shared" si="38"/>
        <v>0</v>
      </c>
      <c r="BP55">
        <f t="shared" si="39"/>
        <v>0</v>
      </c>
      <c r="BQ55">
        <f t="shared" si="40"/>
        <v>70</v>
      </c>
      <c r="BR55">
        <f t="shared" si="41"/>
        <v>0</v>
      </c>
      <c r="BS55">
        <f t="shared" si="42"/>
        <v>0</v>
      </c>
      <c r="BT55">
        <f t="shared" si="43"/>
        <v>0</v>
      </c>
      <c r="BU55">
        <f t="shared" si="44"/>
        <v>0</v>
      </c>
      <c r="BV55">
        <f t="shared" si="45"/>
        <v>71.5</v>
      </c>
      <c r="BW55">
        <f t="shared" si="46"/>
        <v>0</v>
      </c>
      <c r="BX55">
        <f t="shared" si="47"/>
        <v>73.5</v>
      </c>
      <c r="BY55">
        <f t="shared" si="48"/>
        <v>0</v>
      </c>
      <c r="BZ55">
        <f t="shared" si="49"/>
        <v>0</v>
      </c>
      <c r="CA55">
        <f t="shared" si="50"/>
        <v>0</v>
      </c>
      <c r="CB55">
        <f t="shared" si="51"/>
        <v>0</v>
      </c>
      <c r="CC55">
        <f t="shared" si="52"/>
        <v>0</v>
      </c>
      <c r="CD55">
        <f t="shared" si="53"/>
        <v>0</v>
      </c>
      <c r="CE55">
        <f t="shared" si="54"/>
        <v>0</v>
      </c>
      <c r="CF55">
        <f t="shared" si="55"/>
        <v>0</v>
      </c>
      <c r="CG55">
        <f t="shared" si="56"/>
        <v>0</v>
      </c>
      <c r="CH55">
        <f t="shared" si="57"/>
        <v>0</v>
      </c>
      <c r="CI55">
        <f t="shared" si="58"/>
        <v>0</v>
      </c>
      <c r="CJ55">
        <f t="shared" si="59"/>
        <v>0</v>
      </c>
      <c r="CK55">
        <f t="shared" si="60"/>
        <v>0</v>
      </c>
      <c r="CL55">
        <f t="shared" si="61"/>
        <v>0</v>
      </c>
      <c r="CM55">
        <f t="shared" si="62"/>
        <v>0</v>
      </c>
      <c r="CN55">
        <f t="shared" si="63"/>
        <v>0</v>
      </c>
    </row>
    <row r="56" spans="1:92" x14ac:dyDescent="0.2">
      <c r="A56" s="1">
        <v>47</v>
      </c>
      <c r="B56" s="1" t="s">
        <v>449</v>
      </c>
      <c r="C56" s="1" t="s">
        <v>497</v>
      </c>
      <c r="D56" s="1" t="s">
        <v>450</v>
      </c>
      <c r="E56" s="96" t="s">
        <v>136</v>
      </c>
      <c r="F56" s="1" t="s">
        <v>164</v>
      </c>
      <c r="N56" s="62">
        <v>99</v>
      </c>
      <c r="O56" s="63">
        <v>0</v>
      </c>
      <c r="P56" s="70">
        <v>68</v>
      </c>
      <c r="Q56" s="70">
        <v>6.5</v>
      </c>
      <c r="U56" s="63">
        <v>18</v>
      </c>
      <c r="V56" s="63">
        <v>99</v>
      </c>
      <c r="W56" s="62">
        <v>0</v>
      </c>
      <c r="X56" s="68">
        <v>68</v>
      </c>
      <c r="Y56" s="68">
        <v>6.5</v>
      </c>
      <c r="Z56" s="62">
        <v>0</v>
      </c>
      <c r="AA56" s="68">
        <v>70.5</v>
      </c>
      <c r="AB56" s="68">
        <v>7</v>
      </c>
      <c r="AC56" s="62">
        <v>9</v>
      </c>
      <c r="AD56" s="62">
        <v>99</v>
      </c>
      <c r="BC56">
        <f t="shared" si="32"/>
        <v>297</v>
      </c>
      <c r="BD56" s="24">
        <f>IF($O$4&gt;0,(LARGE(($N56,$V56,$AD56,$AL56,$AT56,$BB56),1)),"0")</f>
        <v>99</v>
      </c>
      <c r="BE56" s="24">
        <f t="shared" si="33"/>
        <v>198</v>
      </c>
      <c r="BI56" s="103" t="s">
        <v>512</v>
      </c>
      <c r="BK56">
        <f t="shared" si="34"/>
        <v>0</v>
      </c>
      <c r="BL56">
        <f t="shared" si="35"/>
        <v>0</v>
      </c>
      <c r="BM56">
        <f t="shared" si="36"/>
        <v>0</v>
      </c>
      <c r="BN56">
        <f t="shared" si="37"/>
        <v>0</v>
      </c>
      <c r="BO56">
        <f t="shared" si="38"/>
        <v>0</v>
      </c>
      <c r="BP56">
        <f t="shared" si="39"/>
        <v>0</v>
      </c>
      <c r="BQ56">
        <f t="shared" si="40"/>
        <v>68</v>
      </c>
      <c r="BR56">
        <f t="shared" si="41"/>
        <v>0</v>
      </c>
      <c r="BS56">
        <f t="shared" si="42"/>
        <v>0</v>
      </c>
      <c r="BT56">
        <f t="shared" si="43"/>
        <v>0</v>
      </c>
      <c r="BU56">
        <f t="shared" si="44"/>
        <v>0</v>
      </c>
      <c r="BV56">
        <f t="shared" si="45"/>
        <v>68</v>
      </c>
      <c r="BW56">
        <f t="shared" si="46"/>
        <v>0</v>
      </c>
      <c r="BX56">
        <f t="shared" si="47"/>
        <v>70.5</v>
      </c>
      <c r="BY56">
        <f t="shared" si="48"/>
        <v>0</v>
      </c>
      <c r="BZ56">
        <f t="shared" si="49"/>
        <v>0</v>
      </c>
      <c r="CA56">
        <f t="shared" si="50"/>
        <v>0</v>
      </c>
      <c r="CB56">
        <f t="shared" si="51"/>
        <v>0</v>
      </c>
      <c r="CC56">
        <f t="shared" si="52"/>
        <v>0</v>
      </c>
      <c r="CD56">
        <f t="shared" si="53"/>
        <v>0</v>
      </c>
      <c r="CE56">
        <f t="shared" si="54"/>
        <v>0</v>
      </c>
      <c r="CF56">
        <f t="shared" si="55"/>
        <v>0</v>
      </c>
      <c r="CG56">
        <f t="shared" si="56"/>
        <v>0</v>
      </c>
      <c r="CH56">
        <f t="shared" si="57"/>
        <v>0</v>
      </c>
      <c r="CI56">
        <f t="shared" si="58"/>
        <v>0</v>
      </c>
      <c r="CJ56">
        <f t="shared" si="59"/>
        <v>0</v>
      </c>
      <c r="CK56">
        <f t="shared" si="60"/>
        <v>0</v>
      </c>
      <c r="CL56">
        <f t="shared" si="61"/>
        <v>0</v>
      </c>
      <c r="CM56">
        <f t="shared" si="62"/>
        <v>0</v>
      </c>
      <c r="CN56">
        <f t="shared" si="63"/>
        <v>0</v>
      </c>
    </row>
    <row r="57" spans="1:92" x14ac:dyDescent="0.2">
      <c r="A57" s="1">
        <v>47</v>
      </c>
      <c r="B57" s="1" t="s">
        <v>173</v>
      </c>
      <c r="C57" s="1" t="s">
        <v>382</v>
      </c>
      <c r="D57" s="1" t="s">
        <v>174</v>
      </c>
      <c r="E57" s="96" t="s">
        <v>136</v>
      </c>
      <c r="F57" s="1" t="s">
        <v>161</v>
      </c>
      <c r="G57" s="62">
        <v>0</v>
      </c>
      <c r="H57" s="67">
        <v>69.5</v>
      </c>
      <c r="I57" s="67">
        <v>6.5</v>
      </c>
      <c r="M57" s="62">
        <v>10</v>
      </c>
      <c r="N57" s="62">
        <v>99</v>
      </c>
      <c r="O57" s="63">
        <v>4</v>
      </c>
      <c r="P57" s="70">
        <v>75.5</v>
      </c>
      <c r="Q57" s="70">
        <v>7.5</v>
      </c>
      <c r="U57" s="63">
        <v>26</v>
      </c>
      <c r="V57" s="63">
        <v>99</v>
      </c>
      <c r="W57" s="62">
        <v>0</v>
      </c>
      <c r="X57" s="68">
        <v>70</v>
      </c>
      <c r="Y57" s="68">
        <v>6.5</v>
      </c>
      <c r="Z57" s="62">
        <v>0</v>
      </c>
      <c r="AA57" s="68">
        <v>70</v>
      </c>
      <c r="AB57" s="68">
        <v>6.5</v>
      </c>
      <c r="AC57" s="62">
        <v>12</v>
      </c>
      <c r="AD57" s="62">
        <v>99</v>
      </c>
      <c r="BC57">
        <f t="shared" si="32"/>
        <v>297</v>
      </c>
      <c r="BD57" s="24">
        <f>IF($O$4&gt;0,(LARGE(($N57,$V57,$AD57,$AL57,$AT57,$BB57),1)),"0")</f>
        <v>99</v>
      </c>
      <c r="BE57" s="24">
        <f t="shared" si="33"/>
        <v>198</v>
      </c>
      <c r="BI57" s="103" t="s">
        <v>512</v>
      </c>
      <c r="BK57">
        <f t="shared" si="34"/>
        <v>0</v>
      </c>
      <c r="BL57">
        <f t="shared" si="35"/>
        <v>69.5</v>
      </c>
      <c r="BM57">
        <f t="shared" si="36"/>
        <v>0</v>
      </c>
      <c r="BN57">
        <f t="shared" si="37"/>
        <v>0</v>
      </c>
      <c r="BO57">
        <f t="shared" si="38"/>
        <v>0</v>
      </c>
      <c r="BP57">
        <f t="shared" si="39"/>
        <v>4</v>
      </c>
      <c r="BQ57">
        <f t="shared" si="40"/>
        <v>75.5</v>
      </c>
      <c r="BR57">
        <f t="shared" si="41"/>
        <v>0</v>
      </c>
      <c r="BS57">
        <f t="shared" si="42"/>
        <v>0</v>
      </c>
      <c r="BT57">
        <f t="shared" si="43"/>
        <v>4</v>
      </c>
      <c r="BU57">
        <f t="shared" si="44"/>
        <v>0</v>
      </c>
      <c r="BV57">
        <f t="shared" si="45"/>
        <v>70</v>
      </c>
      <c r="BW57">
        <f t="shared" si="46"/>
        <v>0</v>
      </c>
      <c r="BX57">
        <f t="shared" si="47"/>
        <v>70</v>
      </c>
      <c r="BY57">
        <f t="shared" si="48"/>
        <v>0</v>
      </c>
      <c r="BZ57">
        <f t="shared" si="49"/>
        <v>0</v>
      </c>
      <c r="CA57">
        <f t="shared" si="50"/>
        <v>0</v>
      </c>
      <c r="CB57">
        <f t="shared" si="51"/>
        <v>0</v>
      </c>
      <c r="CC57">
        <f t="shared" si="52"/>
        <v>0</v>
      </c>
      <c r="CD57">
        <f t="shared" si="53"/>
        <v>0</v>
      </c>
      <c r="CE57">
        <f t="shared" si="54"/>
        <v>0</v>
      </c>
      <c r="CF57">
        <f t="shared" si="55"/>
        <v>0</v>
      </c>
      <c r="CG57">
        <f t="shared" si="56"/>
        <v>0</v>
      </c>
      <c r="CH57">
        <f t="shared" si="57"/>
        <v>0</v>
      </c>
      <c r="CI57">
        <f t="shared" si="58"/>
        <v>0</v>
      </c>
      <c r="CJ57">
        <f t="shared" si="59"/>
        <v>0</v>
      </c>
      <c r="CK57">
        <f t="shared" si="60"/>
        <v>0</v>
      </c>
      <c r="CL57">
        <f t="shared" si="61"/>
        <v>0</v>
      </c>
      <c r="CM57">
        <f t="shared" si="62"/>
        <v>0</v>
      </c>
      <c r="CN57">
        <f t="shared" si="63"/>
        <v>0</v>
      </c>
    </row>
    <row r="58" spans="1:92" x14ac:dyDescent="0.2">
      <c r="A58" s="1">
        <v>47</v>
      </c>
      <c r="B58" s="1" t="s">
        <v>445</v>
      </c>
      <c r="C58" s="1" t="s">
        <v>495</v>
      </c>
      <c r="D58" s="1" t="s">
        <v>446</v>
      </c>
      <c r="E58" s="96" t="s">
        <v>136</v>
      </c>
      <c r="F58" s="1" t="s">
        <v>161</v>
      </c>
      <c r="N58" s="62">
        <v>99</v>
      </c>
      <c r="O58" s="63">
        <v>0</v>
      </c>
      <c r="P58" s="70">
        <v>72.5</v>
      </c>
      <c r="Q58" s="70">
        <v>7</v>
      </c>
      <c r="U58" s="63">
        <v>13</v>
      </c>
      <c r="V58" s="63">
        <v>99</v>
      </c>
      <c r="W58" s="62">
        <v>0</v>
      </c>
      <c r="X58" s="68">
        <v>68.5</v>
      </c>
      <c r="Y58" s="68">
        <v>6.5</v>
      </c>
      <c r="Z58" s="62">
        <v>0</v>
      </c>
      <c r="AA58" s="68">
        <v>68.5</v>
      </c>
      <c r="AB58" s="68">
        <v>6.5</v>
      </c>
      <c r="AC58" s="62">
        <v>14</v>
      </c>
      <c r="AD58" s="62">
        <v>99</v>
      </c>
      <c r="BC58">
        <f t="shared" si="32"/>
        <v>297</v>
      </c>
      <c r="BD58" s="24">
        <f>IF($O$4&gt;0,(LARGE(($N58,$V58,$AD58,$AL58,$AT58,$BB58),1)),"0")</f>
        <v>99</v>
      </c>
      <c r="BE58" s="24">
        <f t="shared" si="33"/>
        <v>198</v>
      </c>
      <c r="BI58" s="103" t="s">
        <v>512</v>
      </c>
      <c r="BK58">
        <f t="shared" si="34"/>
        <v>0</v>
      </c>
      <c r="BL58">
        <f t="shared" si="35"/>
        <v>0</v>
      </c>
      <c r="BM58">
        <f t="shared" si="36"/>
        <v>0</v>
      </c>
      <c r="BN58">
        <f t="shared" si="37"/>
        <v>0</v>
      </c>
      <c r="BO58">
        <f t="shared" si="38"/>
        <v>0</v>
      </c>
      <c r="BP58">
        <f t="shared" si="39"/>
        <v>0</v>
      </c>
      <c r="BQ58">
        <f t="shared" si="40"/>
        <v>72.5</v>
      </c>
      <c r="BR58">
        <f t="shared" si="41"/>
        <v>0</v>
      </c>
      <c r="BS58">
        <f t="shared" si="42"/>
        <v>0</v>
      </c>
      <c r="BT58">
        <f t="shared" si="43"/>
        <v>0</v>
      </c>
      <c r="BU58">
        <f t="shared" si="44"/>
        <v>0</v>
      </c>
      <c r="BV58">
        <f t="shared" si="45"/>
        <v>68.5</v>
      </c>
      <c r="BW58">
        <f t="shared" si="46"/>
        <v>0</v>
      </c>
      <c r="BX58">
        <f t="shared" si="47"/>
        <v>68.5</v>
      </c>
      <c r="BY58">
        <f t="shared" si="48"/>
        <v>0</v>
      </c>
      <c r="BZ58">
        <f t="shared" si="49"/>
        <v>0</v>
      </c>
      <c r="CA58">
        <f t="shared" si="50"/>
        <v>0</v>
      </c>
      <c r="CB58">
        <f t="shared" si="51"/>
        <v>0</v>
      </c>
      <c r="CC58">
        <f t="shared" si="52"/>
        <v>0</v>
      </c>
      <c r="CD58">
        <f t="shared" si="53"/>
        <v>0</v>
      </c>
      <c r="CE58">
        <f t="shared" si="54"/>
        <v>0</v>
      </c>
      <c r="CF58">
        <f t="shared" si="55"/>
        <v>0</v>
      </c>
      <c r="CG58">
        <f t="shared" si="56"/>
        <v>0</v>
      </c>
      <c r="CH58">
        <f t="shared" si="57"/>
        <v>0</v>
      </c>
      <c r="CI58">
        <f t="shared" si="58"/>
        <v>0</v>
      </c>
      <c r="CJ58">
        <f t="shared" si="59"/>
        <v>0</v>
      </c>
      <c r="CK58">
        <f t="shared" si="60"/>
        <v>0</v>
      </c>
      <c r="CL58">
        <f t="shared" si="61"/>
        <v>0</v>
      </c>
      <c r="CM58">
        <f t="shared" si="62"/>
        <v>0</v>
      </c>
      <c r="CN58">
        <f t="shared" si="63"/>
        <v>0</v>
      </c>
    </row>
    <row r="59" spans="1:92" x14ac:dyDescent="0.2">
      <c r="A59" s="1">
        <v>47</v>
      </c>
      <c r="B59" s="1" t="s">
        <v>205</v>
      </c>
      <c r="C59" s="1" t="s">
        <v>379</v>
      </c>
      <c r="D59" s="1" t="s">
        <v>206</v>
      </c>
      <c r="E59" s="96" t="s">
        <v>136</v>
      </c>
      <c r="F59" s="1" t="s">
        <v>161</v>
      </c>
      <c r="G59" s="62">
        <v>4</v>
      </c>
      <c r="H59" s="67">
        <v>67.5</v>
      </c>
      <c r="I59" s="67">
        <v>6.5</v>
      </c>
      <c r="M59" s="62">
        <v>23</v>
      </c>
      <c r="N59" s="62">
        <v>99</v>
      </c>
      <c r="O59" s="63">
        <v>0</v>
      </c>
      <c r="P59" s="70">
        <v>65</v>
      </c>
      <c r="Q59" s="70">
        <v>6.5</v>
      </c>
      <c r="U59" s="63">
        <v>22</v>
      </c>
      <c r="V59" s="63">
        <v>99</v>
      </c>
      <c r="W59" s="62">
        <v>5</v>
      </c>
      <c r="X59" s="68">
        <v>67.5</v>
      </c>
      <c r="Y59" s="68">
        <v>6.5</v>
      </c>
      <c r="AC59" s="62">
        <v>29</v>
      </c>
      <c r="AD59" s="62">
        <v>99</v>
      </c>
      <c r="BC59">
        <f t="shared" si="32"/>
        <v>297</v>
      </c>
      <c r="BD59" s="24">
        <f>IF($O$4&gt;0,(LARGE(($N59,$V59,$AD59,$AL59,$AT59,$BB59),1)),"0")</f>
        <v>99</v>
      </c>
      <c r="BE59" s="24">
        <f t="shared" si="33"/>
        <v>198</v>
      </c>
      <c r="BI59" s="103" t="s">
        <v>512</v>
      </c>
      <c r="BK59">
        <f t="shared" si="34"/>
        <v>4</v>
      </c>
      <c r="BL59">
        <f t="shared" si="35"/>
        <v>67.5</v>
      </c>
      <c r="BM59">
        <f t="shared" si="36"/>
        <v>0</v>
      </c>
      <c r="BN59">
        <f t="shared" si="37"/>
        <v>0</v>
      </c>
      <c r="BO59">
        <f t="shared" si="38"/>
        <v>4</v>
      </c>
      <c r="BP59">
        <f t="shared" si="39"/>
        <v>0</v>
      </c>
      <c r="BQ59">
        <f t="shared" si="40"/>
        <v>65</v>
      </c>
      <c r="BR59">
        <f t="shared" si="41"/>
        <v>0</v>
      </c>
      <c r="BS59">
        <f t="shared" si="42"/>
        <v>0</v>
      </c>
      <c r="BT59">
        <f t="shared" si="43"/>
        <v>0</v>
      </c>
      <c r="BU59">
        <f t="shared" si="44"/>
        <v>5</v>
      </c>
      <c r="BV59">
        <f t="shared" si="45"/>
        <v>67.5</v>
      </c>
      <c r="BW59">
        <f t="shared" si="46"/>
        <v>0</v>
      </c>
      <c r="BX59">
        <f t="shared" si="47"/>
        <v>0</v>
      </c>
      <c r="BY59">
        <f t="shared" si="48"/>
        <v>5</v>
      </c>
      <c r="BZ59">
        <f t="shared" si="49"/>
        <v>0</v>
      </c>
      <c r="CA59">
        <f t="shared" si="50"/>
        <v>0</v>
      </c>
      <c r="CB59">
        <f t="shared" si="51"/>
        <v>0</v>
      </c>
      <c r="CC59">
        <f t="shared" si="52"/>
        <v>0</v>
      </c>
      <c r="CD59">
        <f t="shared" si="53"/>
        <v>0</v>
      </c>
      <c r="CE59">
        <f t="shared" si="54"/>
        <v>0</v>
      </c>
      <c r="CF59">
        <f t="shared" si="55"/>
        <v>0</v>
      </c>
      <c r="CG59">
        <f t="shared" si="56"/>
        <v>0</v>
      </c>
      <c r="CH59">
        <f t="shared" si="57"/>
        <v>0</v>
      </c>
      <c r="CI59">
        <f t="shared" si="58"/>
        <v>0</v>
      </c>
      <c r="CJ59">
        <f t="shared" si="59"/>
        <v>0</v>
      </c>
      <c r="CK59">
        <f t="shared" si="60"/>
        <v>0</v>
      </c>
      <c r="CL59">
        <f t="shared" si="61"/>
        <v>0</v>
      </c>
      <c r="CM59">
        <f t="shared" si="62"/>
        <v>0</v>
      </c>
      <c r="CN59">
        <f t="shared" si="63"/>
        <v>0</v>
      </c>
    </row>
    <row r="60" spans="1:92" x14ac:dyDescent="0.2">
      <c r="A60" s="1">
        <v>47</v>
      </c>
      <c r="B60" s="1" t="s">
        <v>171</v>
      </c>
      <c r="C60" s="1" t="s">
        <v>381</v>
      </c>
      <c r="D60" s="1" t="s">
        <v>172</v>
      </c>
      <c r="E60" s="96" t="s">
        <v>136</v>
      </c>
      <c r="F60" s="1" t="s">
        <v>161</v>
      </c>
      <c r="G60" s="62">
        <v>0</v>
      </c>
      <c r="H60" s="67">
        <v>70</v>
      </c>
      <c r="I60" s="67">
        <v>7</v>
      </c>
      <c r="M60" s="62">
        <v>9</v>
      </c>
      <c r="N60" s="62">
        <v>99</v>
      </c>
      <c r="O60" s="63">
        <v>0</v>
      </c>
      <c r="P60" s="70">
        <v>83</v>
      </c>
      <c r="Q60" s="70">
        <v>8</v>
      </c>
      <c r="U60" s="63">
        <v>3</v>
      </c>
      <c r="V60" s="63">
        <v>99</v>
      </c>
      <c r="AD60" s="62">
        <v>99</v>
      </c>
      <c r="BC60">
        <f t="shared" si="32"/>
        <v>297</v>
      </c>
      <c r="BD60" s="24">
        <f>IF($O$4&gt;0,(LARGE(($N60,$V60,$AD60,$AL60,$AT60,$BB60),1)),"0")</f>
        <v>99</v>
      </c>
      <c r="BE60" s="24">
        <f t="shared" si="33"/>
        <v>198</v>
      </c>
      <c r="BI60" s="103" t="s">
        <v>512</v>
      </c>
      <c r="BK60">
        <f t="shared" si="34"/>
        <v>0</v>
      </c>
      <c r="BL60">
        <f t="shared" si="35"/>
        <v>70</v>
      </c>
      <c r="BM60">
        <f t="shared" si="36"/>
        <v>0</v>
      </c>
      <c r="BN60">
        <f t="shared" si="37"/>
        <v>0</v>
      </c>
      <c r="BO60">
        <f t="shared" si="38"/>
        <v>0</v>
      </c>
      <c r="BP60">
        <f t="shared" si="39"/>
        <v>0</v>
      </c>
      <c r="BQ60">
        <f t="shared" si="40"/>
        <v>83</v>
      </c>
      <c r="BR60">
        <f t="shared" si="41"/>
        <v>0</v>
      </c>
      <c r="BS60">
        <f t="shared" si="42"/>
        <v>0</v>
      </c>
      <c r="BT60">
        <f t="shared" si="43"/>
        <v>0</v>
      </c>
      <c r="BU60">
        <f t="shared" si="44"/>
        <v>0</v>
      </c>
      <c r="BV60">
        <f t="shared" si="45"/>
        <v>0</v>
      </c>
      <c r="BW60">
        <f t="shared" si="46"/>
        <v>0</v>
      </c>
      <c r="BX60">
        <f t="shared" si="47"/>
        <v>0</v>
      </c>
      <c r="BY60">
        <f t="shared" si="48"/>
        <v>0</v>
      </c>
      <c r="BZ60">
        <f t="shared" si="49"/>
        <v>0</v>
      </c>
      <c r="CA60">
        <f t="shared" si="50"/>
        <v>0</v>
      </c>
      <c r="CB60">
        <f t="shared" si="51"/>
        <v>0</v>
      </c>
      <c r="CC60">
        <f t="shared" si="52"/>
        <v>0</v>
      </c>
      <c r="CD60">
        <f t="shared" si="53"/>
        <v>0</v>
      </c>
      <c r="CE60">
        <f t="shared" si="54"/>
        <v>0</v>
      </c>
      <c r="CF60">
        <f t="shared" si="55"/>
        <v>0</v>
      </c>
      <c r="CG60">
        <f t="shared" si="56"/>
        <v>0</v>
      </c>
      <c r="CH60">
        <f t="shared" si="57"/>
        <v>0</v>
      </c>
      <c r="CI60">
        <f t="shared" si="58"/>
        <v>0</v>
      </c>
      <c r="CJ60">
        <f t="shared" si="59"/>
        <v>0</v>
      </c>
      <c r="CK60">
        <f t="shared" si="60"/>
        <v>0</v>
      </c>
      <c r="CL60">
        <f t="shared" si="61"/>
        <v>0</v>
      </c>
      <c r="CM60">
        <f t="shared" si="62"/>
        <v>0</v>
      </c>
      <c r="CN60">
        <f t="shared" si="63"/>
        <v>0</v>
      </c>
    </row>
    <row r="61" spans="1:92" x14ac:dyDescent="0.2">
      <c r="A61" s="1">
        <v>47</v>
      </c>
      <c r="B61" s="1" t="s">
        <v>162</v>
      </c>
      <c r="C61" s="1" t="s">
        <v>377</v>
      </c>
      <c r="D61" s="1" t="s">
        <v>163</v>
      </c>
      <c r="E61" s="96" t="s">
        <v>136</v>
      </c>
      <c r="F61" s="1" t="s">
        <v>164</v>
      </c>
      <c r="G61" s="62">
        <v>0</v>
      </c>
      <c r="H61" s="67">
        <v>72.5</v>
      </c>
      <c r="I61" s="67">
        <v>7</v>
      </c>
      <c r="M61" s="62">
        <v>5</v>
      </c>
      <c r="N61" s="62">
        <v>99</v>
      </c>
      <c r="O61" s="63">
        <v>0</v>
      </c>
      <c r="P61" s="70">
        <v>73.5</v>
      </c>
      <c r="Q61" s="70">
        <v>7</v>
      </c>
      <c r="U61" s="63">
        <v>11</v>
      </c>
      <c r="V61" s="63">
        <v>99</v>
      </c>
      <c r="AD61" s="62">
        <v>99</v>
      </c>
      <c r="BC61">
        <f t="shared" si="32"/>
        <v>297</v>
      </c>
      <c r="BD61" s="24">
        <f>IF($O$4&gt;0,(LARGE(($N61,$V61,$AD61,$AL61,$AT61,$BB61),1)),"0")</f>
        <v>99</v>
      </c>
      <c r="BE61" s="24">
        <f t="shared" si="33"/>
        <v>198</v>
      </c>
      <c r="BI61" s="103" t="s">
        <v>512</v>
      </c>
      <c r="BK61">
        <f t="shared" si="34"/>
        <v>0</v>
      </c>
      <c r="BL61">
        <f t="shared" si="35"/>
        <v>72.5</v>
      </c>
      <c r="BM61">
        <f t="shared" si="36"/>
        <v>0</v>
      </c>
      <c r="BN61">
        <f t="shared" si="37"/>
        <v>0</v>
      </c>
      <c r="BO61">
        <f t="shared" si="38"/>
        <v>0</v>
      </c>
      <c r="BP61">
        <f t="shared" si="39"/>
        <v>0</v>
      </c>
      <c r="BQ61">
        <f t="shared" si="40"/>
        <v>73.5</v>
      </c>
      <c r="BR61">
        <f t="shared" si="41"/>
        <v>0</v>
      </c>
      <c r="BS61">
        <f t="shared" si="42"/>
        <v>0</v>
      </c>
      <c r="BT61">
        <f t="shared" si="43"/>
        <v>0</v>
      </c>
      <c r="BU61">
        <f t="shared" si="44"/>
        <v>0</v>
      </c>
      <c r="BV61">
        <f t="shared" si="45"/>
        <v>0</v>
      </c>
      <c r="BW61">
        <f t="shared" si="46"/>
        <v>0</v>
      </c>
      <c r="BX61">
        <f t="shared" si="47"/>
        <v>0</v>
      </c>
      <c r="BY61">
        <f t="shared" si="48"/>
        <v>0</v>
      </c>
      <c r="BZ61">
        <f t="shared" si="49"/>
        <v>0</v>
      </c>
      <c r="CA61">
        <f t="shared" si="50"/>
        <v>0</v>
      </c>
      <c r="CB61">
        <f t="shared" si="51"/>
        <v>0</v>
      </c>
      <c r="CC61">
        <f t="shared" si="52"/>
        <v>0</v>
      </c>
      <c r="CD61">
        <f t="shared" si="53"/>
        <v>0</v>
      </c>
      <c r="CE61">
        <f t="shared" si="54"/>
        <v>0</v>
      </c>
      <c r="CF61">
        <f t="shared" si="55"/>
        <v>0</v>
      </c>
      <c r="CG61">
        <f t="shared" si="56"/>
        <v>0</v>
      </c>
      <c r="CH61">
        <f t="shared" si="57"/>
        <v>0</v>
      </c>
      <c r="CI61">
        <f t="shared" si="58"/>
        <v>0</v>
      </c>
      <c r="CJ61">
        <f t="shared" si="59"/>
        <v>0</v>
      </c>
      <c r="CK61">
        <f t="shared" si="60"/>
        <v>0</v>
      </c>
      <c r="CL61">
        <f t="shared" si="61"/>
        <v>0</v>
      </c>
      <c r="CM61">
        <f t="shared" si="62"/>
        <v>0</v>
      </c>
      <c r="CN61">
        <f t="shared" si="63"/>
        <v>0</v>
      </c>
    </row>
    <row r="62" spans="1:92" x14ac:dyDescent="0.2">
      <c r="A62" s="1">
        <v>47</v>
      </c>
      <c r="B62" s="1" t="s">
        <v>230</v>
      </c>
      <c r="C62" s="1" t="s">
        <v>402</v>
      </c>
      <c r="D62" s="1" t="s">
        <v>231</v>
      </c>
      <c r="E62" s="96" t="s">
        <v>136</v>
      </c>
      <c r="F62" s="1" t="s">
        <v>177</v>
      </c>
      <c r="G62" s="62">
        <v>9</v>
      </c>
      <c r="H62" s="67">
        <v>65</v>
      </c>
      <c r="I62" s="67">
        <v>6.5</v>
      </c>
      <c r="M62" s="62">
        <v>37</v>
      </c>
      <c r="N62" s="62">
        <v>99</v>
      </c>
      <c r="O62" s="63" t="s">
        <v>330</v>
      </c>
      <c r="V62" s="63">
        <v>99</v>
      </c>
      <c r="AD62" s="62">
        <v>99</v>
      </c>
      <c r="BC62">
        <f t="shared" si="32"/>
        <v>297</v>
      </c>
      <c r="BD62" s="24">
        <f>IF($O$4&gt;0,(LARGE(($N62,$V62,$AD62,$AL62,$AT62,$BB62),1)),"0")</f>
        <v>99</v>
      </c>
      <c r="BE62" s="24">
        <f t="shared" si="33"/>
        <v>198</v>
      </c>
      <c r="BI62" s="103" t="s">
        <v>512</v>
      </c>
      <c r="BK62">
        <f t="shared" si="34"/>
        <v>9</v>
      </c>
      <c r="BL62">
        <f t="shared" si="35"/>
        <v>65</v>
      </c>
      <c r="BM62">
        <f t="shared" si="36"/>
        <v>0</v>
      </c>
      <c r="BN62">
        <f t="shared" si="37"/>
        <v>0</v>
      </c>
      <c r="BO62">
        <f t="shared" si="38"/>
        <v>9</v>
      </c>
      <c r="BP62">
        <f t="shared" si="39"/>
        <v>199</v>
      </c>
      <c r="BQ62">
        <f t="shared" si="40"/>
        <v>0</v>
      </c>
      <c r="BR62">
        <f t="shared" si="41"/>
        <v>0</v>
      </c>
      <c r="BS62">
        <f t="shared" si="42"/>
        <v>0</v>
      </c>
      <c r="BT62">
        <f t="shared" si="43"/>
        <v>199</v>
      </c>
      <c r="BU62">
        <f t="shared" si="44"/>
        <v>0</v>
      </c>
      <c r="BV62">
        <f t="shared" si="45"/>
        <v>0</v>
      </c>
      <c r="BW62">
        <f t="shared" si="46"/>
        <v>0</v>
      </c>
      <c r="BX62">
        <f t="shared" si="47"/>
        <v>0</v>
      </c>
      <c r="BY62">
        <f t="shared" si="48"/>
        <v>0</v>
      </c>
      <c r="BZ62">
        <f t="shared" si="49"/>
        <v>0</v>
      </c>
      <c r="CA62">
        <f t="shared" si="50"/>
        <v>0</v>
      </c>
      <c r="CB62">
        <f t="shared" si="51"/>
        <v>0</v>
      </c>
      <c r="CC62">
        <f t="shared" si="52"/>
        <v>0</v>
      </c>
      <c r="CD62">
        <f t="shared" si="53"/>
        <v>0</v>
      </c>
      <c r="CE62">
        <f t="shared" si="54"/>
        <v>0</v>
      </c>
      <c r="CF62">
        <f t="shared" si="55"/>
        <v>0</v>
      </c>
      <c r="CG62">
        <f t="shared" si="56"/>
        <v>0</v>
      </c>
      <c r="CH62">
        <f t="shared" si="57"/>
        <v>0</v>
      </c>
      <c r="CI62">
        <f t="shared" si="58"/>
        <v>0</v>
      </c>
      <c r="CJ62">
        <f t="shared" si="59"/>
        <v>0</v>
      </c>
      <c r="CK62">
        <f t="shared" si="60"/>
        <v>0</v>
      </c>
      <c r="CL62">
        <f t="shared" si="61"/>
        <v>0</v>
      </c>
      <c r="CM62">
        <f t="shared" si="62"/>
        <v>0</v>
      </c>
      <c r="CN62">
        <f t="shared" si="63"/>
        <v>0</v>
      </c>
    </row>
    <row r="63" spans="1:92" x14ac:dyDescent="0.2">
      <c r="A63" s="1">
        <v>47</v>
      </c>
      <c r="B63" s="103" t="s">
        <v>519</v>
      </c>
      <c r="C63" s="103" t="s">
        <v>517</v>
      </c>
      <c r="D63" s="103" t="s">
        <v>518</v>
      </c>
      <c r="F63" s="103" t="s">
        <v>156</v>
      </c>
      <c r="N63" s="62">
        <v>99</v>
      </c>
      <c r="V63" s="63">
        <v>99</v>
      </c>
      <c r="AD63" s="62">
        <v>99</v>
      </c>
      <c r="BC63">
        <f t="shared" si="32"/>
        <v>297</v>
      </c>
      <c r="BD63" s="24">
        <f>IF($O$4&gt;0,(LARGE(($N63,$V63,$AD63,$AL63,$AT63,$BB63),1)),"0")</f>
        <v>99</v>
      </c>
      <c r="BE63" s="24">
        <f t="shared" si="33"/>
        <v>198</v>
      </c>
      <c r="BK63">
        <f t="shared" si="34"/>
        <v>0</v>
      </c>
      <c r="BL63">
        <f t="shared" si="35"/>
        <v>0</v>
      </c>
      <c r="BM63">
        <f t="shared" si="36"/>
        <v>0</v>
      </c>
      <c r="BN63">
        <f t="shared" si="37"/>
        <v>0</v>
      </c>
      <c r="BO63">
        <f t="shared" si="38"/>
        <v>0</v>
      </c>
      <c r="BP63">
        <f t="shared" si="39"/>
        <v>0</v>
      </c>
      <c r="BQ63">
        <f t="shared" si="40"/>
        <v>0</v>
      </c>
      <c r="BR63">
        <f t="shared" si="41"/>
        <v>0</v>
      </c>
      <c r="BS63">
        <f t="shared" si="42"/>
        <v>0</v>
      </c>
      <c r="BT63">
        <f t="shared" si="43"/>
        <v>0</v>
      </c>
      <c r="BU63">
        <f t="shared" si="44"/>
        <v>0</v>
      </c>
      <c r="BV63">
        <f t="shared" si="45"/>
        <v>0</v>
      </c>
      <c r="BW63">
        <f t="shared" si="46"/>
        <v>0</v>
      </c>
      <c r="BX63">
        <f t="shared" si="47"/>
        <v>0</v>
      </c>
      <c r="BY63">
        <f t="shared" si="48"/>
        <v>0</v>
      </c>
      <c r="BZ63">
        <f t="shared" si="49"/>
        <v>0</v>
      </c>
      <c r="CA63">
        <f t="shared" si="50"/>
        <v>0</v>
      </c>
      <c r="CB63">
        <f t="shared" si="51"/>
        <v>0</v>
      </c>
      <c r="CC63">
        <f t="shared" si="52"/>
        <v>0</v>
      </c>
      <c r="CD63">
        <f t="shared" si="53"/>
        <v>0</v>
      </c>
      <c r="CE63">
        <f t="shared" si="54"/>
        <v>0</v>
      </c>
      <c r="CF63">
        <f t="shared" si="55"/>
        <v>0</v>
      </c>
      <c r="CG63">
        <f t="shared" si="56"/>
        <v>0</v>
      </c>
      <c r="CH63">
        <f t="shared" si="57"/>
        <v>0</v>
      </c>
      <c r="CI63">
        <f t="shared" si="58"/>
        <v>0</v>
      </c>
      <c r="CJ63">
        <f t="shared" si="59"/>
        <v>0</v>
      </c>
      <c r="CK63">
        <f t="shared" si="60"/>
        <v>0</v>
      </c>
      <c r="CL63">
        <f t="shared" si="61"/>
        <v>0</v>
      </c>
      <c r="CM63">
        <f t="shared" si="62"/>
        <v>0</v>
      </c>
      <c r="CN63">
        <f t="shared" si="63"/>
        <v>0</v>
      </c>
    </row>
  </sheetData>
  <sheetProtection sheet="1" objects="1" scenarios="1"/>
  <sortState xmlns:xlrd2="http://schemas.microsoft.com/office/spreadsheetml/2017/richdata2" ref="A10:XFD64">
    <sortCondition ref="BE9"/>
  </sortState>
  <mergeCells count="32">
    <mergeCell ref="O4:V4"/>
    <mergeCell ref="BH3:BI7"/>
    <mergeCell ref="A4:B4"/>
    <mergeCell ref="O5:V5"/>
    <mergeCell ref="F4:N4"/>
    <mergeCell ref="C4:E4"/>
    <mergeCell ref="G7:N7"/>
    <mergeCell ref="A5:B5"/>
    <mergeCell ref="C5:E5"/>
    <mergeCell ref="F5:N5"/>
    <mergeCell ref="A6:E7"/>
    <mergeCell ref="G6:N6"/>
    <mergeCell ref="O6:V6"/>
    <mergeCell ref="O7:V7"/>
    <mergeCell ref="AM6:AT6"/>
    <mergeCell ref="AU6:BB6"/>
    <mergeCell ref="A1:BI1"/>
    <mergeCell ref="A3:B3"/>
    <mergeCell ref="C3:E3"/>
    <mergeCell ref="F3:N3"/>
    <mergeCell ref="O3:V3"/>
    <mergeCell ref="W7:AD7"/>
    <mergeCell ref="AE7:AL7"/>
    <mergeCell ref="AM7:AT7"/>
    <mergeCell ref="AU7:BB7"/>
    <mergeCell ref="W6:AD6"/>
    <mergeCell ref="AE6:AL6"/>
    <mergeCell ref="BC4:BF4"/>
    <mergeCell ref="W3:AL5"/>
    <mergeCell ref="BC3:BF3"/>
    <mergeCell ref="BC5:BF5"/>
    <mergeCell ref="BC6:BE6"/>
  </mergeCells>
  <dataValidations count="8">
    <dataValidation type="whole" allowBlank="1" showInputMessage="1" showErrorMessage="1" sqref="BG3" xr:uid="{00000000-0002-0000-0400-000000000000}">
      <formula1>1</formula1>
      <formula2>4</formula2>
    </dataValidation>
    <dataValidation type="whole" allowBlank="1" showInputMessage="1" showErrorMessage="1" sqref="BG4" xr:uid="{00000000-0002-0000-0400-000001000000}">
      <formula1>1</formula1>
      <formula2>2</formula2>
    </dataValidation>
    <dataValidation type="whole" operator="lessThan" allowBlank="1" showInputMessage="1" showErrorMessage="1" sqref="BG5" xr:uid="{00000000-0002-0000-0400-000002000000}">
      <formula1>9</formula1>
    </dataValidation>
    <dataValidation type="whole" operator="lessThan" allowBlank="1" showInputMessage="1" showErrorMessage="1" sqref="BG6" xr:uid="{00000000-0002-0000-0400-000003000000}">
      <formula1>340</formula1>
    </dataValidation>
    <dataValidation type="list" allowBlank="1" showInputMessage="1" showErrorMessage="1" sqref="BH1:BH2 BH9:BH65256" xr:uid="{00000000-0002-0000-0400-000004000000}">
      <formula1>"ja,nee"</formula1>
    </dataValidation>
    <dataValidation type="decimal" allowBlank="1" showInputMessage="1" showErrorMessage="1" sqref="H1:H2 K1:K2 P1:P2 S1:S2 X1:X2 AA1:AA2 AI1:AI2 AF1:AF2 AN1:AN2 AQ1:AQ2 AY1:AY2 AV1:AV2 AV9:AV65256 AY9:AY65256 AN9:AN65256 AQ9:AQ65256 AF9:AF65256 K9:K65256 S9:S65256 P9:P65256 X9:X65256 AA9:AA65256 H9:H65256 AI9:AI65256" xr:uid="{00000000-0002-0000-0400-000005000000}">
      <formula1>0</formula1>
      <formula2>100</formula2>
    </dataValidation>
    <dataValidation type="decimal" allowBlank="1" showInputMessage="1" showErrorMessage="1" sqref="L1:L2 I1:I2 T1:T2 Q1:Q2 AG1:AG2 AB1:AB2 Y1:Y2 AJ1:AJ2 AR1:AR2 AO1:AO2 AW1:AW2 AZ1:AZ2 AZ9:AZ65256 AW9:AW65256 AR9:AR65256 AO9:AO65256 AJ9:AJ65256 Q9:Q65256 AG9:AG65256 AB9:AB65256 I9:I65256 T9:T65256 Y9:Y65256 L9:L65256" xr:uid="{00000000-0002-0000-0400-000006000000}">
      <formula1>0</formula1>
      <formula2>10</formula2>
    </dataValidation>
    <dataValidation operator="lessThan" allowBlank="1" showInputMessage="1" showErrorMessage="1" sqref="O1:O2 AE1:AE2 AU1:AU2 AU9:AU65256 AE9:AE65256 O9:O65256" xr:uid="{00000000-0002-0000-0400-000007000000}"/>
  </dataValidations>
  <printOptions headings="1" gridLines="1"/>
  <pageMargins left="0.19685039370078741" right="0" top="0.98425196850393704" bottom="0.98425196850393704" header="0.51181102362204722" footer="0.51181102362204722"/>
  <pageSetup paperSize="9" scale="6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0529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0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12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1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20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2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3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4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5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6" r:id="rId11" name="Button 8">
              <controlPr defaultSize="0" print="0" autoFill="0" autoPict="0" macro="[0]!Sort_Pl_Punten_3">
                <anchor moveWithCells="1" sizeWithCells="1">
                  <from>
                    <xdr:col>28</xdr:col>
                    <xdr:colOff>190500</xdr:colOff>
                    <xdr:row>7</xdr:row>
                    <xdr:rowOff>19050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7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8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9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40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41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19050</xdr:colOff>
                    <xdr:row>7</xdr:row>
                    <xdr:rowOff>9525</xdr:rowOff>
                  </from>
                  <to>
                    <xdr:col>28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42" r:id="rId17" name="Button 1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0" r:id="rId18" name="Button 32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36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2" r:id="rId19" name="Button 34">
              <controlPr defaultSize="0" print="0" autoFill="0" autoPict="0" macro="[0]!Sort_Pl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45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3" r:id="rId20" name="Button 35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44</xdr:col>
                    <xdr:colOff>38100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4" r:id="rId21" name="Button 36">
              <controlPr defaultSize="0" print="0" autoFill="0" autoPict="0" macro="[0]!Sort_Pl_Punten_4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52</xdr:col>
                    <xdr:colOff>9525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5" r:id="rId22" name="Button 37">
              <controlPr defaultSize="0" print="0" autoFill="0" autoPict="0" macro="[0]!Sort_Pl_Punten_6">
                <anchor moveWithCells="1" sizeWithCells="1">
                  <from>
                    <xdr:col>53</xdr:col>
                    <xdr:colOff>28575</xdr:colOff>
                    <xdr:row>7</xdr:row>
                    <xdr:rowOff>0</xdr:rowOff>
                  </from>
                  <to>
                    <xdr:col>53</xdr:col>
                    <xdr:colOff>190500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67" r:id="rId23" name="Button 3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37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CAFE7-AD3E-4492-9702-9B823BE57C1F}">
  <sheetPr codeName="Blad5">
    <pageSetUpPr fitToPage="1"/>
  </sheetPr>
  <dimension ref="A1:CN69"/>
  <sheetViews>
    <sheetView workbookViewId="0">
      <pane xSplit="5" ySplit="8" topLeftCell="J9" activePane="bottomRight" state="frozen"/>
      <selection activeCell="C4" sqref="C4:E4"/>
      <selection pane="topRight" activeCell="C4" sqref="C4:E4"/>
      <selection pane="bottomLeft" activeCell="C4" sqref="C4:E4"/>
      <selection pane="bottomRight" activeCell="BI22" sqref="BI22"/>
    </sheetView>
  </sheetViews>
  <sheetFormatPr defaultColWidth="9.140625" defaultRowHeight="12.75" x14ac:dyDescent="0.2"/>
  <cols>
    <col min="1" max="1" width="4.7109375" style="1" customWidth="1"/>
    <col min="2" max="2" width="10.140625" style="1" customWidth="1"/>
    <col min="3" max="4" width="22.7109375" style="1" customWidth="1"/>
    <col min="5" max="5" width="6.7109375" style="96" customWidth="1"/>
    <col min="6" max="6" width="18.7109375" style="1" customWidth="1"/>
    <col min="7" max="7" width="3.7109375" style="62" customWidth="1"/>
    <col min="8" max="8" width="5.28515625" style="80" customWidth="1"/>
    <col min="9" max="9" width="4.140625" style="67" hidden="1" customWidth="1"/>
    <col min="10" max="10" width="3.7109375" style="87" customWidth="1"/>
    <col min="11" max="11" width="5.28515625" style="81" customWidth="1"/>
    <col min="12" max="12" width="4.140625" style="68" hidden="1" customWidth="1"/>
    <col min="13" max="14" width="3" style="62" customWidth="1"/>
    <col min="15" max="15" width="3.7109375" style="63" customWidth="1"/>
    <col min="16" max="16" width="5.28515625" style="82" customWidth="1"/>
    <col min="17" max="17" width="4.140625" style="70" hidden="1" customWidth="1"/>
    <col min="18" max="18" width="3.7109375" style="63" customWidth="1"/>
    <col min="19" max="19" width="5.28515625" style="82" customWidth="1"/>
    <col min="20" max="20" width="4.140625" style="70" hidden="1" customWidth="1"/>
    <col min="21" max="22" width="3" style="63" customWidth="1"/>
    <col min="23" max="23" width="3.7109375" style="62" customWidth="1"/>
    <col min="24" max="24" width="5.28515625" style="81" customWidth="1"/>
    <col min="25" max="25" width="4.140625" style="68" hidden="1" customWidth="1"/>
    <col min="26" max="26" width="3.7109375" style="62" customWidth="1"/>
    <col min="27" max="27" width="5.28515625" style="81" customWidth="1"/>
    <col min="28" max="28" width="4.140625" style="68" hidden="1" customWidth="1"/>
    <col min="29" max="30" width="3" style="62" customWidth="1"/>
    <col min="31" max="31" width="3.7109375" style="63" hidden="1" customWidth="1"/>
    <col min="32" max="32" width="5.28515625" style="82" hidden="1" customWidth="1"/>
    <col min="33" max="33" width="4.140625" style="70" hidden="1" customWidth="1"/>
    <col min="34" max="34" width="3.7109375" style="63" hidden="1" customWidth="1"/>
    <col min="35" max="35" width="5.28515625" style="82" hidden="1" customWidth="1"/>
    <col min="36" max="36" width="4.140625" style="70" hidden="1" customWidth="1"/>
    <col min="37" max="38" width="3" style="63" hidden="1" customWidth="1"/>
    <col min="39" max="39" width="3.7109375" style="62" hidden="1" customWidth="1"/>
    <col min="40" max="40" width="5.28515625" style="81" hidden="1" customWidth="1"/>
    <col min="41" max="41" width="4.140625" style="68" hidden="1" customWidth="1"/>
    <col min="42" max="42" width="3.7109375" style="62" hidden="1" customWidth="1"/>
    <col min="43" max="43" width="5.28515625" style="81" hidden="1" customWidth="1"/>
    <col min="44" max="44" width="4.140625" style="68" hidden="1" customWidth="1"/>
    <col min="45" max="46" width="3" style="62" hidden="1" customWidth="1"/>
    <col min="47" max="47" width="3.7109375" style="63" hidden="1" customWidth="1"/>
    <col min="48" max="48" width="5.28515625" style="82" hidden="1" customWidth="1"/>
    <col min="49" max="49" width="4.140625" style="70" hidden="1" customWidth="1"/>
    <col min="50" max="50" width="3.7109375" style="63" hidden="1" customWidth="1"/>
    <col min="51" max="51" width="5.28515625" style="82" hidden="1" customWidth="1"/>
    <col min="52" max="52" width="4.140625" style="70" hidden="1" customWidth="1"/>
    <col min="53" max="54" width="3" style="63" hidden="1" customWidth="1"/>
    <col min="55" max="55" width="5.7109375" customWidth="1"/>
    <col min="56" max="56" width="5.5703125" bestFit="1" customWidth="1"/>
    <col min="57" max="57" width="6" customWidth="1"/>
    <col min="58" max="58" width="4" style="1" customWidth="1"/>
    <col min="59" max="59" width="4.85546875" style="1" customWidth="1"/>
    <col min="60" max="60" width="5.42578125" style="1" customWidth="1"/>
    <col min="61" max="61" width="17.28515625" style="1" customWidth="1"/>
    <col min="62" max="62" width="0" hidden="1" customWidth="1"/>
    <col min="63" max="63" width="4" hidden="1" customWidth="1"/>
    <col min="64" max="64" width="5" hidden="1" customWidth="1"/>
    <col min="65" max="65" width="4" hidden="1" customWidth="1"/>
    <col min="66" max="66" width="6.7109375" hidden="1" customWidth="1"/>
    <col min="67" max="67" width="5.7109375" hidden="1" customWidth="1"/>
    <col min="68" max="68" width="4" hidden="1" customWidth="1"/>
    <col min="69" max="69" width="5" hidden="1" customWidth="1"/>
    <col min="70" max="70" width="4" hidden="1" customWidth="1"/>
    <col min="71" max="71" width="6.7109375" hidden="1" customWidth="1"/>
    <col min="72" max="72" width="5.7109375" hidden="1" customWidth="1"/>
    <col min="73" max="73" width="4" hidden="1" customWidth="1"/>
    <col min="74" max="74" width="5" hidden="1" customWidth="1"/>
    <col min="75" max="75" width="4" hidden="1" customWidth="1"/>
    <col min="76" max="76" width="6.7109375" hidden="1" customWidth="1"/>
    <col min="77" max="77" width="5.7109375" hidden="1" customWidth="1"/>
    <col min="78" max="78" width="4" hidden="1" customWidth="1"/>
    <col min="79" max="79" width="5" hidden="1" customWidth="1"/>
    <col min="80" max="80" width="4" hidden="1" customWidth="1"/>
    <col min="81" max="81" width="6.7109375" hidden="1" customWidth="1"/>
    <col min="82" max="82" width="6.28515625" hidden="1" customWidth="1"/>
    <col min="83" max="83" width="4" hidden="1" customWidth="1"/>
    <col min="84" max="84" width="5" hidden="1" customWidth="1"/>
    <col min="85" max="85" width="4" hidden="1" customWidth="1"/>
    <col min="86" max="86" width="6.7109375" hidden="1" customWidth="1"/>
    <col min="87" max="87" width="5.7109375" hidden="1" customWidth="1"/>
    <col min="88" max="88" width="4" hidden="1" customWidth="1"/>
    <col min="89" max="89" width="5" hidden="1" customWidth="1"/>
    <col min="90" max="90" width="4" hidden="1" customWidth="1"/>
    <col min="91" max="91" width="6.7109375" hidden="1" customWidth="1"/>
    <col min="92" max="92" width="6.28515625" hidden="1" customWidth="1"/>
  </cols>
  <sheetData>
    <row r="1" spans="1:92" x14ac:dyDescent="0.2">
      <c r="A1" s="137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9"/>
    </row>
    <row r="2" spans="1:92" ht="12.75" hidden="1" customHeight="1" x14ac:dyDescent="0.2">
      <c r="A2" s="9"/>
      <c r="B2" s="9"/>
      <c r="C2" s="9"/>
      <c r="D2" s="9"/>
      <c r="E2" s="99"/>
      <c r="F2" s="9"/>
      <c r="G2" s="84"/>
      <c r="H2" s="79"/>
      <c r="I2" s="65"/>
      <c r="J2" s="85"/>
      <c r="N2" s="62">
        <v>1</v>
      </c>
      <c r="O2" s="88"/>
      <c r="V2" s="63">
        <v>2</v>
      </c>
      <c r="W2" s="84"/>
      <c r="AD2" s="62">
        <v>3</v>
      </c>
      <c r="AE2" s="88"/>
      <c r="AL2" s="63">
        <v>4</v>
      </c>
      <c r="AM2" s="84"/>
      <c r="AT2" s="62">
        <v>5</v>
      </c>
      <c r="AU2" s="88"/>
      <c r="BB2" s="63">
        <v>6</v>
      </c>
      <c r="BC2">
        <f>N2+V2+AD2+AL2+AT2+BB2</f>
        <v>21</v>
      </c>
      <c r="BD2" s="24">
        <f>IF($O$4&gt;0,(LARGE(($N2,$V2,$AD2,$AL2,$AT2,$BB2),1)),"0")</f>
        <v>6</v>
      </c>
      <c r="BE2" s="24">
        <f>BC2-BD2</f>
        <v>15</v>
      </c>
      <c r="BF2" s="1" t="str">
        <f>IF($O$4&gt;1,(LARGE(($N2,$V2,$AD2,$AL2,$AT2,$BB2),1))+(LARGE(($N2,$V2,$AD2,$AL2,$AT2,$BB2),2)),"0")</f>
        <v>0</v>
      </c>
      <c r="BK2">
        <f>IF(G2&gt;99,199,G2)</f>
        <v>0</v>
      </c>
      <c r="BL2">
        <f>IF(H2&gt;99,0,H2)</f>
        <v>0</v>
      </c>
      <c r="BM2">
        <f>IF(J2&gt;99,199,J2)</f>
        <v>0</v>
      </c>
      <c r="BN2">
        <f>IF(K2&gt;99,0,K2)</f>
        <v>0</v>
      </c>
      <c r="BO2">
        <f>BK2+BM2</f>
        <v>0</v>
      </c>
      <c r="BP2">
        <f>IF(O2&gt;99,199,O2)</f>
        <v>0</v>
      </c>
      <c r="BQ2">
        <f>IF(P2&gt;99,0,P2)</f>
        <v>0</v>
      </c>
      <c r="BR2">
        <f>IF(R2&gt;99,199,R2)</f>
        <v>0</v>
      </c>
      <c r="BS2">
        <f>IF(S2&gt;99,0,S2)</f>
        <v>0</v>
      </c>
      <c r="BT2">
        <f>BP2+BR2</f>
        <v>0</v>
      </c>
      <c r="BU2">
        <f>IF(W2&gt;99,199,W2)</f>
        <v>0</v>
      </c>
      <c r="BV2">
        <f>IF(X2&gt;99,0,X2)</f>
        <v>0</v>
      </c>
      <c r="BW2">
        <f>IF(Z2&gt;99,199,Z2)</f>
        <v>0</v>
      </c>
      <c r="BX2">
        <f>IF(AA2&gt;99,0,AA2)</f>
        <v>0</v>
      </c>
      <c r="BY2">
        <f>BU2+BW2</f>
        <v>0</v>
      </c>
      <c r="BZ2">
        <f>IF(AE2&gt;99,199,AE2)</f>
        <v>0</v>
      </c>
      <c r="CA2">
        <f>IF(AF2&gt;99,0,AF2)</f>
        <v>0</v>
      </c>
      <c r="CB2">
        <f>IF(AH2&gt;99,199,AH2)</f>
        <v>0</v>
      </c>
      <c r="CC2">
        <f>IF(AI2&gt;99,0,AI2)</f>
        <v>0</v>
      </c>
      <c r="CD2">
        <f>BZ2+CB2</f>
        <v>0</v>
      </c>
      <c r="CE2">
        <f>IF(AM2&gt;99,199,AM2)</f>
        <v>0</v>
      </c>
      <c r="CF2">
        <f>IF(AN2&gt;99,0,AN2)</f>
        <v>0</v>
      </c>
      <c r="CG2">
        <f>IF(AP2&gt;99,199,AP2)</f>
        <v>0</v>
      </c>
      <c r="CH2">
        <f>IF(AQ2&gt;99,0,AQ2)</f>
        <v>0</v>
      </c>
      <c r="CI2">
        <f>CE2+CG2</f>
        <v>0</v>
      </c>
      <c r="CJ2">
        <f>IF(AU2&gt;99,199,AU2)</f>
        <v>0</v>
      </c>
      <c r="CK2">
        <f>IF(AV2&gt;99,0,AV2)</f>
        <v>0</v>
      </c>
      <c r="CL2">
        <f>IF(AX2&gt;99,199,AX2)</f>
        <v>0</v>
      </c>
      <c r="CM2">
        <f>IF(AY2&gt;99,0,AY2)</f>
        <v>0</v>
      </c>
      <c r="CN2">
        <f>CJ2+CL2</f>
        <v>0</v>
      </c>
    </row>
    <row r="3" spans="1:92" x14ac:dyDescent="0.2">
      <c r="A3" s="106" t="s">
        <v>8</v>
      </c>
      <c r="B3" s="108"/>
      <c r="C3" s="140" t="str">
        <f>Instellingen!B3</f>
        <v>Kring NVF</v>
      </c>
      <c r="D3" s="141"/>
      <c r="E3" s="142"/>
      <c r="F3" s="106" t="s">
        <v>27</v>
      </c>
      <c r="G3" s="107"/>
      <c r="H3" s="107"/>
      <c r="I3" s="107"/>
      <c r="J3" s="107"/>
      <c r="K3" s="107"/>
      <c r="L3" s="107"/>
      <c r="M3" s="107"/>
      <c r="N3" s="108"/>
      <c r="O3" s="143">
        <v>14</v>
      </c>
      <c r="P3" s="144"/>
      <c r="Q3" s="144"/>
      <c r="R3" s="144"/>
      <c r="S3" s="144"/>
      <c r="T3" s="144"/>
      <c r="U3" s="144"/>
      <c r="V3" s="145"/>
      <c r="W3" s="109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106" t="s">
        <v>26</v>
      </c>
      <c r="BD3" s="107"/>
      <c r="BE3" s="107"/>
      <c r="BF3" s="108"/>
      <c r="BG3" s="20">
        <f>Instellingen!B6</f>
        <v>3</v>
      </c>
      <c r="BH3" s="146"/>
      <c r="BI3" s="147"/>
    </row>
    <row r="4" spans="1:92" x14ac:dyDescent="0.2">
      <c r="A4" s="106" t="s">
        <v>9</v>
      </c>
      <c r="B4" s="108"/>
      <c r="C4" s="152" t="s">
        <v>126</v>
      </c>
      <c r="D4" s="141"/>
      <c r="E4" s="142"/>
      <c r="F4" s="106" t="s">
        <v>33</v>
      </c>
      <c r="G4" s="107"/>
      <c r="H4" s="107"/>
      <c r="I4" s="107"/>
      <c r="J4" s="107"/>
      <c r="K4" s="107"/>
      <c r="L4" s="107"/>
      <c r="M4" s="107"/>
      <c r="N4" s="108"/>
      <c r="O4" s="140">
        <f>Instellingen!B7</f>
        <v>1</v>
      </c>
      <c r="P4" s="141"/>
      <c r="Q4" s="141"/>
      <c r="R4" s="141"/>
      <c r="S4" s="141"/>
      <c r="T4" s="141"/>
      <c r="U4" s="141"/>
      <c r="V4" s="142"/>
      <c r="W4" s="112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4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106"/>
      <c r="BD4" s="107"/>
      <c r="BE4" s="107"/>
      <c r="BF4" s="108"/>
      <c r="BG4" s="20"/>
      <c r="BH4" s="148"/>
      <c r="BI4" s="149"/>
    </row>
    <row r="5" spans="1:92" x14ac:dyDescent="0.2">
      <c r="A5" s="106" t="s">
        <v>10</v>
      </c>
      <c r="B5" s="108"/>
      <c r="C5" s="140"/>
      <c r="D5" s="141"/>
      <c r="E5" s="142"/>
      <c r="F5" s="106" t="s">
        <v>11</v>
      </c>
      <c r="G5" s="107"/>
      <c r="H5" s="107"/>
      <c r="I5" s="107"/>
      <c r="J5" s="107"/>
      <c r="K5" s="107"/>
      <c r="L5" s="107"/>
      <c r="M5" s="107"/>
      <c r="N5" s="108"/>
      <c r="O5" s="140">
        <f>Instellingen!B5</f>
        <v>99</v>
      </c>
      <c r="P5" s="141"/>
      <c r="Q5" s="141"/>
      <c r="R5" s="141"/>
      <c r="S5" s="141"/>
      <c r="T5" s="141"/>
      <c r="U5" s="141"/>
      <c r="V5" s="142"/>
      <c r="W5" s="115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7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118" t="s">
        <v>12</v>
      </c>
      <c r="BD5" s="119"/>
      <c r="BE5" s="119"/>
      <c r="BF5" s="120"/>
      <c r="BG5" s="8">
        <v>2</v>
      </c>
      <c r="BH5" s="148"/>
      <c r="BI5" s="149"/>
    </row>
    <row r="6" spans="1:92" ht="12.75" customHeight="1" x14ac:dyDescent="0.2">
      <c r="A6" s="153"/>
      <c r="B6" s="154"/>
      <c r="C6" s="154"/>
      <c r="D6" s="154"/>
      <c r="E6" s="155"/>
      <c r="F6" s="36" t="s">
        <v>13</v>
      </c>
      <c r="G6" s="131" t="str">
        <f>Instellingen!B40</f>
        <v>Hierden</v>
      </c>
      <c r="H6" s="132"/>
      <c r="I6" s="132"/>
      <c r="J6" s="132"/>
      <c r="K6" s="132"/>
      <c r="L6" s="132"/>
      <c r="M6" s="132"/>
      <c r="N6" s="133"/>
      <c r="O6" s="134" t="str">
        <f>Instellingen!B41</f>
        <v>Nunspeet</v>
      </c>
      <c r="P6" s="135"/>
      <c r="Q6" s="135"/>
      <c r="R6" s="135"/>
      <c r="S6" s="135"/>
      <c r="T6" s="135"/>
      <c r="U6" s="135"/>
      <c r="V6" s="136"/>
      <c r="W6" s="131" t="str">
        <f>Instellingen!B42</f>
        <v>Wezep</v>
      </c>
      <c r="X6" s="132"/>
      <c r="Y6" s="132"/>
      <c r="Z6" s="132"/>
      <c r="AA6" s="132"/>
      <c r="AB6" s="132"/>
      <c r="AC6" s="132"/>
      <c r="AD6" s="133"/>
      <c r="AE6" s="134" t="str">
        <f>Instellingen!B43</f>
        <v xml:space="preserve"> </v>
      </c>
      <c r="AF6" s="135"/>
      <c r="AG6" s="135"/>
      <c r="AH6" s="135"/>
      <c r="AI6" s="135"/>
      <c r="AJ6" s="135"/>
      <c r="AK6" s="135"/>
      <c r="AL6" s="136"/>
      <c r="AM6" s="131" t="str">
        <f>Instellingen!B44</f>
        <v xml:space="preserve"> </v>
      </c>
      <c r="AN6" s="132"/>
      <c r="AO6" s="132"/>
      <c r="AP6" s="132"/>
      <c r="AQ6" s="132"/>
      <c r="AR6" s="132"/>
      <c r="AS6" s="132"/>
      <c r="AT6" s="133"/>
      <c r="AU6" s="134" t="str">
        <f>Instellingen!B45</f>
        <v xml:space="preserve"> </v>
      </c>
      <c r="AV6" s="135"/>
      <c r="AW6" s="135"/>
      <c r="AX6" s="135"/>
      <c r="AY6" s="135"/>
      <c r="AZ6" s="135"/>
      <c r="BA6" s="135"/>
      <c r="BB6" s="136"/>
      <c r="BC6" s="121" t="s">
        <v>32</v>
      </c>
      <c r="BD6" s="122"/>
      <c r="BE6" s="108"/>
      <c r="BF6" s="34"/>
      <c r="BG6" s="20"/>
      <c r="BH6" s="148"/>
      <c r="BI6" s="149"/>
    </row>
    <row r="7" spans="1:92" ht="12.75" customHeight="1" x14ac:dyDescent="0.2">
      <c r="A7" s="156"/>
      <c r="B7" s="156"/>
      <c r="C7" s="156"/>
      <c r="D7" s="156"/>
      <c r="E7" s="157"/>
      <c r="F7" s="36" t="s">
        <v>14</v>
      </c>
      <c r="G7" s="123" t="str">
        <f>Instellingen!C40</f>
        <v>18 nov 2023</v>
      </c>
      <c r="H7" s="124"/>
      <c r="I7" s="124"/>
      <c r="J7" s="124"/>
      <c r="K7" s="124"/>
      <c r="L7" s="124"/>
      <c r="M7" s="124"/>
      <c r="N7" s="125"/>
      <c r="O7" s="158" t="str">
        <f>Instellingen!C41</f>
        <v>09 dec 2023</v>
      </c>
      <c r="P7" s="159"/>
      <c r="Q7" s="159"/>
      <c r="R7" s="159"/>
      <c r="S7" s="159"/>
      <c r="T7" s="159"/>
      <c r="U7" s="159"/>
      <c r="V7" s="160"/>
      <c r="W7" s="123" t="str">
        <f>Instellingen!C42</f>
        <v>13 jan 2024</v>
      </c>
      <c r="X7" s="124"/>
      <c r="Y7" s="124"/>
      <c r="Z7" s="124"/>
      <c r="AA7" s="124"/>
      <c r="AB7" s="124"/>
      <c r="AC7" s="124"/>
      <c r="AD7" s="125"/>
      <c r="AE7" s="158" t="str">
        <f>Instellingen!C43</f>
        <v xml:space="preserve"> </v>
      </c>
      <c r="AF7" s="159"/>
      <c r="AG7" s="159"/>
      <c r="AH7" s="159"/>
      <c r="AI7" s="159"/>
      <c r="AJ7" s="159"/>
      <c r="AK7" s="159"/>
      <c r="AL7" s="160"/>
      <c r="AM7" s="123" t="str">
        <f>Instellingen!C44</f>
        <v xml:space="preserve"> </v>
      </c>
      <c r="AN7" s="161"/>
      <c r="AO7" s="161"/>
      <c r="AP7" s="161"/>
      <c r="AQ7" s="161"/>
      <c r="AR7" s="161"/>
      <c r="AS7" s="161"/>
      <c r="AT7" s="162"/>
      <c r="AU7" s="158" t="str">
        <f>Instellingen!C45</f>
        <v xml:space="preserve"> </v>
      </c>
      <c r="AV7" s="163"/>
      <c r="AW7" s="163"/>
      <c r="AX7" s="163"/>
      <c r="AY7" s="163"/>
      <c r="AZ7" s="163"/>
      <c r="BA7" s="163"/>
      <c r="BB7" s="164"/>
      <c r="BC7" s="37" t="s">
        <v>34</v>
      </c>
      <c r="BD7" s="10" t="s">
        <v>35</v>
      </c>
      <c r="BE7" s="5" t="s">
        <v>36</v>
      </c>
      <c r="BF7" s="3"/>
      <c r="BG7" s="3"/>
      <c r="BH7" s="150"/>
      <c r="BI7" s="151"/>
    </row>
    <row r="8" spans="1:92" ht="20.2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97" t="s">
        <v>70</v>
      </c>
      <c r="F8" s="36" t="s">
        <v>3</v>
      </c>
      <c r="G8" s="7" t="s">
        <v>73</v>
      </c>
      <c r="H8" s="90" t="s">
        <v>98</v>
      </c>
      <c r="I8" s="66" t="s">
        <v>75</v>
      </c>
      <c r="J8" s="86" t="s">
        <v>76</v>
      </c>
      <c r="K8" s="83" t="s">
        <v>99</v>
      </c>
      <c r="L8" s="69" t="s">
        <v>78</v>
      </c>
      <c r="M8" s="2" t="s">
        <v>4</v>
      </c>
      <c r="N8" s="2" t="s">
        <v>15</v>
      </c>
      <c r="O8" s="89" t="s">
        <v>73</v>
      </c>
      <c r="P8" s="83" t="s">
        <v>98</v>
      </c>
      <c r="Q8" s="78" t="s">
        <v>75</v>
      </c>
      <c r="R8" s="71" t="s">
        <v>76</v>
      </c>
      <c r="S8" s="83" t="s">
        <v>99</v>
      </c>
      <c r="T8" s="78" t="s">
        <v>78</v>
      </c>
      <c r="U8" s="2" t="s">
        <v>4</v>
      </c>
      <c r="V8" s="2" t="s">
        <v>15</v>
      </c>
      <c r="W8" s="89" t="s">
        <v>73</v>
      </c>
      <c r="X8" s="83" t="s">
        <v>98</v>
      </c>
      <c r="Y8" s="78" t="s">
        <v>75</v>
      </c>
      <c r="Z8" s="71" t="s">
        <v>76</v>
      </c>
      <c r="AA8" s="83" t="s">
        <v>99</v>
      </c>
      <c r="AB8" s="78" t="s">
        <v>78</v>
      </c>
      <c r="AC8" s="2" t="s">
        <v>4</v>
      </c>
      <c r="AD8" s="2" t="s">
        <v>15</v>
      </c>
      <c r="AE8" s="89" t="s">
        <v>73</v>
      </c>
      <c r="AF8" s="83" t="s">
        <v>98</v>
      </c>
      <c r="AG8" s="78" t="s">
        <v>75</v>
      </c>
      <c r="AH8" s="71" t="s">
        <v>76</v>
      </c>
      <c r="AI8" s="83" t="s">
        <v>99</v>
      </c>
      <c r="AJ8" s="78" t="s">
        <v>78</v>
      </c>
      <c r="AK8" s="2" t="s">
        <v>4</v>
      </c>
      <c r="AL8" s="2" t="s">
        <v>15</v>
      </c>
      <c r="AM8" s="89" t="s">
        <v>73</v>
      </c>
      <c r="AN8" s="83" t="s">
        <v>98</v>
      </c>
      <c r="AO8" s="78" t="s">
        <v>75</v>
      </c>
      <c r="AP8" s="71" t="s">
        <v>76</v>
      </c>
      <c r="AQ8" s="83" t="s">
        <v>99</v>
      </c>
      <c r="AR8" s="78" t="s">
        <v>78</v>
      </c>
      <c r="AS8" s="2" t="s">
        <v>4</v>
      </c>
      <c r="AT8" s="2" t="s">
        <v>15</v>
      </c>
      <c r="AU8" s="89" t="s">
        <v>73</v>
      </c>
      <c r="AV8" s="83" t="s">
        <v>98</v>
      </c>
      <c r="AW8" s="78" t="s">
        <v>75</v>
      </c>
      <c r="AX8" s="71" t="s">
        <v>76</v>
      </c>
      <c r="AY8" s="83" t="s">
        <v>99</v>
      </c>
      <c r="AZ8" s="78" t="s">
        <v>78</v>
      </c>
      <c r="BA8" s="2" t="s">
        <v>4</v>
      </c>
      <c r="BB8" s="2" t="s">
        <v>15</v>
      </c>
      <c r="BC8" s="38" t="s">
        <v>22</v>
      </c>
      <c r="BD8" s="23" t="s">
        <v>22</v>
      </c>
      <c r="BE8" s="64" t="s">
        <v>22</v>
      </c>
      <c r="BF8" s="22" t="s">
        <v>16</v>
      </c>
      <c r="BG8" s="22" t="s">
        <v>17</v>
      </c>
      <c r="BH8" s="7" t="s">
        <v>68</v>
      </c>
      <c r="BI8" s="2" t="s">
        <v>5</v>
      </c>
      <c r="BK8" s="72" t="s">
        <v>86</v>
      </c>
      <c r="BL8" s="72" t="s">
        <v>79</v>
      </c>
      <c r="BM8" s="72" t="s">
        <v>87</v>
      </c>
      <c r="BN8" s="72" t="s">
        <v>80</v>
      </c>
      <c r="BO8" s="72" t="s">
        <v>97</v>
      </c>
      <c r="BP8" s="72" t="s">
        <v>88</v>
      </c>
      <c r="BQ8" s="72" t="s">
        <v>81</v>
      </c>
      <c r="BR8" s="72" t="s">
        <v>89</v>
      </c>
      <c r="BS8" s="72" t="s">
        <v>101</v>
      </c>
      <c r="BT8" s="73" t="s">
        <v>96</v>
      </c>
      <c r="BU8" s="72" t="s">
        <v>90</v>
      </c>
      <c r="BV8" s="72" t="s">
        <v>82</v>
      </c>
      <c r="BW8" s="72" t="s">
        <v>91</v>
      </c>
      <c r="BX8" s="72" t="s">
        <v>83</v>
      </c>
      <c r="BY8" s="73" t="s">
        <v>95</v>
      </c>
      <c r="BZ8" s="72" t="s">
        <v>92</v>
      </c>
      <c r="CA8" s="72" t="s">
        <v>84</v>
      </c>
      <c r="CB8" s="72" t="s">
        <v>93</v>
      </c>
      <c r="CC8" s="73" t="s">
        <v>85</v>
      </c>
      <c r="CD8" s="73" t="s">
        <v>94</v>
      </c>
      <c r="CE8" s="72" t="s">
        <v>106</v>
      </c>
      <c r="CF8" s="72" t="s">
        <v>107</v>
      </c>
      <c r="CG8" s="72" t="s">
        <v>108</v>
      </c>
      <c r="CH8" s="72" t="s">
        <v>109</v>
      </c>
      <c r="CI8" s="73" t="s">
        <v>116</v>
      </c>
      <c r="CJ8" s="72" t="s">
        <v>111</v>
      </c>
      <c r="CK8" s="72" t="s">
        <v>112</v>
      </c>
      <c r="CL8" s="72" t="s">
        <v>113</v>
      </c>
      <c r="CM8" s="73" t="s">
        <v>114</v>
      </c>
      <c r="CN8" s="73" t="s">
        <v>115</v>
      </c>
    </row>
    <row r="9" spans="1:92" x14ac:dyDescent="0.2">
      <c r="A9" s="1">
        <v>1</v>
      </c>
      <c r="B9" s="1" t="s">
        <v>248</v>
      </c>
      <c r="C9" s="1" t="s">
        <v>409</v>
      </c>
      <c r="D9" s="1" t="s">
        <v>249</v>
      </c>
      <c r="E9" s="96" t="s">
        <v>137</v>
      </c>
      <c r="F9" s="1" t="s">
        <v>250</v>
      </c>
      <c r="G9" s="62">
        <v>0</v>
      </c>
      <c r="H9" s="80">
        <v>40.659999999999997</v>
      </c>
      <c r="J9" s="87">
        <v>0</v>
      </c>
      <c r="K9" s="81">
        <v>37.08</v>
      </c>
      <c r="M9" s="62">
        <v>3</v>
      </c>
      <c r="N9" s="62">
        <v>3</v>
      </c>
      <c r="O9" s="63">
        <v>0</v>
      </c>
      <c r="P9" s="82">
        <v>48.91</v>
      </c>
      <c r="R9" s="63">
        <v>0</v>
      </c>
      <c r="S9" s="82">
        <v>32.229999999999997</v>
      </c>
      <c r="U9" s="63">
        <v>1</v>
      </c>
      <c r="V9" s="63">
        <v>1</v>
      </c>
      <c r="AD9" s="62">
        <v>99</v>
      </c>
      <c r="BC9">
        <f t="shared" ref="BC9:BC40" si="0">N9+V9+AD9+AL9+AT9+BB9</f>
        <v>103</v>
      </c>
      <c r="BD9" s="24">
        <f>IF($O$4&gt;0,(LARGE(($N9,$V9,$AD9,$AL9,$AT9,$BB9),1)),"0")</f>
        <v>99</v>
      </c>
      <c r="BE9" s="24">
        <f t="shared" ref="BE9:BE40" si="1">BC9-BD9</f>
        <v>4</v>
      </c>
      <c r="BF9" s="1">
        <v>1</v>
      </c>
      <c r="BI9" s="103" t="s">
        <v>531</v>
      </c>
      <c r="BK9">
        <f t="shared" ref="BK9:BK40" si="2">IF(G9&gt;99,199,G9)</f>
        <v>0</v>
      </c>
      <c r="BL9">
        <f t="shared" ref="BL9:BL40" si="3">IF(H9&gt;99,0,H9)</f>
        <v>40.659999999999997</v>
      </c>
      <c r="BM9">
        <f t="shared" ref="BM9:BM40" si="4">IF(J9&gt;99,199,J9)</f>
        <v>0</v>
      </c>
      <c r="BN9">
        <f t="shared" ref="BN9:BN40" si="5">IF(K9&gt;99,0,K9)</f>
        <v>37.08</v>
      </c>
      <c r="BO9">
        <f t="shared" ref="BO9:BO40" si="6">BK9+BM9</f>
        <v>0</v>
      </c>
      <c r="BP9">
        <f t="shared" ref="BP9:BP40" si="7">IF(O9&gt;99,199,O9)</f>
        <v>0</v>
      </c>
      <c r="BQ9">
        <f t="shared" ref="BQ9:BQ40" si="8">IF(P9&gt;99,0,P9)</f>
        <v>48.91</v>
      </c>
      <c r="BR9">
        <f t="shared" ref="BR9:BR40" si="9">IF(R9&gt;99,199,R9)</f>
        <v>0</v>
      </c>
      <c r="BS9">
        <f t="shared" ref="BS9:BS40" si="10">IF(S9&gt;99,0,S9)</f>
        <v>32.229999999999997</v>
      </c>
      <c r="BT9">
        <f t="shared" ref="BT9:BT40" si="11">BP9+BR9</f>
        <v>0</v>
      </c>
      <c r="BU9">
        <f t="shared" ref="BU9:BU40" si="12">IF(W9&gt;99,199,W9)</f>
        <v>0</v>
      </c>
      <c r="BV9">
        <f t="shared" ref="BV9:BV40" si="13">IF(X9&gt;99,0,X9)</f>
        <v>0</v>
      </c>
      <c r="BW9">
        <f t="shared" ref="BW9:BW40" si="14">IF(Z9&gt;99,199,Z9)</f>
        <v>0</v>
      </c>
      <c r="BX9">
        <f t="shared" ref="BX9:BX40" si="15">IF(AA9&gt;99,0,AA9)</f>
        <v>0</v>
      </c>
      <c r="BY9">
        <f t="shared" ref="BY9:BY40" si="16">BU9+BW9</f>
        <v>0</v>
      </c>
      <c r="BZ9">
        <f t="shared" ref="BZ9:BZ40" si="17">IF(AE9&gt;99,199,AE9)</f>
        <v>0</v>
      </c>
      <c r="CA9">
        <f t="shared" ref="CA9:CA40" si="18">IF(AF9&gt;99,0,AF9)</f>
        <v>0</v>
      </c>
      <c r="CB9">
        <f t="shared" ref="CB9:CB40" si="19">IF(AH9&gt;99,199,AH9)</f>
        <v>0</v>
      </c>
      <c r="CC9">
        <f t="shared" ref="CC9:CC40" si="20">IF(AI9&gt;99,0,AI9)</f>
        <v>0</v>
      </c>
      <c r="CD9">
        <f t="shared" ref="CD9:CD40" si="21">BZ9+CB9</f>
        <v>0</v>
      </c>
      <c r="CE9">
        <f t="shared" ref="CE9:CE40" si="22">IF(AM9&gt;99,199,AM9)</f>
        <v>0</v>
      </c>
      <c r="CF9">
        <f t="shared" ref="CF9:CF40" si="23">IF(AN9&gt;99,0,AN9)</f>
        <v>0</v>
      </c>
      <c r="CG9">
        <f t="shared" ref="CG9:CG40" si="24">IF(AP9&gt;99,199,AP9)</f>
        <v>0</v>
      </c>
      <c r="CH9">
        <f t="shared" ref="CH9:CH40" si="25">IF(AQ9&gt;99,0,AQ9)</f>
        <v>0</v>
      </c>
      <c r="CI9">
        <f t="shared" ref="CI9:CI40" si="26">CE9+CG9</f>
        <v>0</v>
      </c>
      <c r="CJ9">
        <f t="shared" ref="CJ9:CJ40" si="27">IF(AU9&gt;99,199,AU9)</f>
        <v>0</v>
      </c>
      <c r="CK9">
        <f t="shared" ref="CK9:CK40" si="28">IF(AV9&gt;99,0,AV9)</f>
        <v>0</v>
      </c>
      <c r="CL9">
        <f t="shared" ref="CL9:CL40" si="29">IF(AX9&gt;99,199,AX9)</f>
        <v>0</v>
      </c>
      <c r="CM9">
        <f t="shared" ref="CM9:CM40" si="30">IF(AY9&gt;99,0,AY9)</f>
        <v>0</v>
      </c>
      <c r="CN9">
        <f t="shared" ref="CN9:CN40" si="31">CJ9+CL9</f>
        <v>0</v>
      </c>
    </row>
    <row r="10" spans="1:92" x14ac:dyDescent="0.2">
      <c r="A10" s="1">
        <v>2</v>
      </c>
      <c r="B10" s="1" t="s">
        <v>253</v>
      </c>
      <c r="C10" s="1" t="s">
        <v>411</v>
      </c>
      <c r="D10" s="1" t="s">
        <v>254</v>
      </c>
      <c r="E10" s="96" t="s">
        <v>137</v>
      </c>
      <c r="F10" s="1" t="s">
        <v>164</v>
      </c>
      <c r="G10" s="62">
        <v>0</v>
      </c>
      <c r="H10" s="80">
        <v>40.090000000000003</v>
      </c>
      <c r="J10" s="87">
        <v>0</v>
      </c>
      <c r="K10" s="81">
        <v>38.090000000000003</v>
      </c>
      <c r="M10" s="62">
        <v>6</v>
      </c>
      <c r="N10" s="62">
        <v>6</v>
      </c>
      <c r="O10" s="102">
        <v>0</v>
      </c>
      <c r="P10" s="82">
        <v>44.51</v>
      </c>
      <c r="R10" s="63">
        <v>4</v>
      </c>
      <c r="S10" s="82">
        <v>37.29</v>
      </c>
      <c r="U10" s="63">
        <v>21</v>
      </c>
      <c r="V10" s="63">
        <v>20</v>
      </c>
      <c r="W10" s="62">
        <v>0</v>
      </c>
      <c r="X10" s="81">
        <v>71.83</v>
      </c>
      <c r="Z10" s="62">
        <v>0</v>
      </c>
      <c r="AA10" s="81">
        <v>40.43</v>
      </c>
      <c r="AC10" s="62">
        <v>1</v>
      </c>
      <c r="AD10" s="62">
        <v>1</v>
      </c>
      <c r="BC10">
        <f t="shared" si="0"/>
        <v>27</v>
      </c>
      <c r="BD10" s="24">
        <f>IF($O$4&gt;0,(LARGE(($N10,$V10,$AD10,$AL10,$AT10,$BB10),1)),"0")</f>
        <v>20</v>
      </c>
      <c r="BE10" s="24">
        <f t="shared" si="1"/>
        <v>7</v>
      </c>
      <c r="BF10" s="1">
        <v>2</v>
      </c>
      <c r="BK10">
        <f t="shared" si="2"/>
        <v>0</v>
      </c>
      <c r="BL10">
        <f t="shared" si="3"/>
        <v>40.090000000000003</v>
      </c>
      <c r="BM10">
        <f t="shared" si="4"/>
        <v>0</v>
      </c>
      <c r="BN10">
        <f t="shared" si="5"/>
        <v>38.090000000000003</v>
      </c>
      <c r="BO10">
        <f t="shared" si="6"/>
        <v>0</v>
      </c>
      <c r="BP10">
        <f t="shared" si="7"/>
        <v>0</v>
      </c>
      <c r="BQ10">
        <f t="shared" si="8"/>
        <v>44.51</v>
      </c>
      <c r="BR10">
        <f t="shared" si="9"/>
        <v>4</v>
      </c>
      <c r="BS10">
        <f t="shared" si="10"/>
        <v>37.29</v>
      </c>
      <c r="BT10">
        <f t="shared" si="11"/>
        <v>4</v>
      </c>
      <c r="BU10">
        <f t="shared" si="12"/>
        <v>0</v>
      </c>
      <c r="BV10">
        <f t="shared" si="13"/>
        <v>71.83</v>
      </c>
      <c r="BW10">
        <f t="shared" si="14"/>
        <v>0</v>
      </c>
      <c r="BX10">
        <f t="shared" si="15"/>
        <v>40.43</v>
      </c>
      <c r="BY10">
        <f t="shared" si="16"/>
        <v>0</v>
      </c>
      <c r="BZ10">
        <f t="shared" si="17"/>
        <v>0</v>
      </c>
      <c r="CA10">
        <f t="shared" si="18"/>
        <v>0</v>
      </c>
      <c r="CB10">
        <f t="shared" si="19"/>
        <v>0</v>
      </c>
      <c r="CC10">
        <f t="shared" si="20"/>
        <v>0</v>
      </c>
      <c r="CD10">
        <f t="shared" si="21"/>
        <v>0</v>
      </c>
      <c r="CE10">
        <f t="shared" si="22"/>
        <v>0</v>
      </c>
      <c r="CF10">
        <f t="shared" si="23"/>
        <v>0</v>
      </c>
      <c r="CG10">
        <f t="shared" si="24"/>
        <v>0</v>
      </c>
      <c r="CH10">
        <f t="shared" si="25"/>
        <v>0</v>
      </c>
      <c r="CI10">
        <f t="shared" si="26"/>
        <v>0</v>
      </c>
      <c r="CJ10">
        <f t="shared" si="27"/>
        <v>0</v>
      </c>
      <c r="CK10">
        <f t="shared" si="28"/>
        <v>0</v>
      </c>
      <c r="CL10">
        <f t="shared" si="29"/>
        <v>0</v>
      </c>
      <c r="CM10">
        <f t="shared" si="30"/>
        <v>0</v>
      </c>
      <c r="CN10">
        <f t="shared" si="31"/>
        <v>0</v>
      </c>
    </row>
    <row r="11" spans="1:92" x14ac:dyDescent="0.2">
      <c r="A11" s="1">
        <v>3</v>
      </c>
      <c r="B11" s="1" t="s">
        <v>251</v>
      </c>
      <c r="C11" s="1" t="s">
        <v>410</v>
      </c>
      <c r="D11" s="1" t="s">
        <v>252</v>
      </c>
      <c r="E11" s="96" t="s">
        <v>137</v>
      </c>
      <c r="F11" s="1" t="s">
        <v>161</v>
      </c>
      <c r="G11" s="62">
        <v>0</v>
      </c>
      <c r="H11" s="80">
        <v>39.53</v>
      </c>
      <c r="J11" s="87">
        <v>0</v>
      </c>
      <c r="K11" s="81">
        <v>37.22</v>
      </c>
      <c r="M11" s="62">
        <v>4</v>
      </c>
      <c r="N11" s="62">
        <v>4</v>
      </c>
      <c r="O11" s="63">
        <v>0</v>
      </c>
      <c r="P11" s="82">
        <v>48.16</v>
      </c>
      <c r="R11" s="63">
        <v>0</v>
      </c>
      <c r="S11" s="82">
        <v>34.54</v>
      </c>
      <c r="U11" s="63">
        <v>3</v>
      </c>
      <c r="V11" s="63">
        <v>3</v>
      </c>
      <c r="W11" s="62">
        <v>0</v>
      </c>
      <c r="X11" s="81">
        <v>74.98</v>
      </c>
      <c r="Z11" s="62">
        <v>0</v>
      </c>
      <c r="AA11" s="81">
        <v>43.31</v>
      </c>
      <c r="AC11" s="62">
        <v>7</v>
      </c>
      <c r="AD11" s="62">
        <v>7</v>
      </c>
      <c r="BC11">
        <f t="shared" si="0"/>
        <v>14</v>
      </c>
      <c r="BD11" s="24">
        <f>IF($O$4&gt;0,(LARGE(($N11,$V11,$AD11,$AL11,$AT11,$BB11),1)),"0")</f>
        <v>7</v>
      </c>
      <c r="BE11" s="24">
        <f t="shared" si="1"/>
        <v>7</v>
      </c>
      <c r="BF11" s="1">
        <v>3</v>
      </c>
      <c r="BK11">
        <f t="shared" si="2"/>
        <v>0</v>
      </c>
      <c r="BL11">
        <f t="shared" si="3"/>
        <v>39.53</v>
      </c>
      <c r="BM11">
        <f t="shared" si="4"/>
        <v>0</v>
      </c>
      <c r="BN11">
        <f t="shared" si="5"/>
        <v>37.22</v>
      </c>
      <c r="BO11">
        <f t="shared" si="6"/>
        <v>0</v>
      </c>
      <c r="BP11">
        <f t="shared" si="7"/>
        <v>0</v>
      </c>
      <c r="BQ11">
        <f t="shared" si="8"/>
        <v>48.16</v>
      </c>
      <c r="BR11">
        <f t="shared" si="9"/>
        <v>0</v>
      </c>
      <c r="BS11">
        <f t="shared" si="10"/>
        <v>34.54</v>
      </c>
      <c r="BT11">
        <f t="shared" si="11"/>
        <v>0</v>
      </c>
      <c r="BU11">
        <f t="shared" si="12"/>
        <v>0</v>
      </c>
      <c r="BV11">
        <f t="shared" si="13"/>
        <v>74.98</v>
      </c>
      <c r="BW11">
        <f t="shared" si="14"/>
        <v>0</v>
      </c>
      <c r="BX11">
        <f t="shared" si="15"/>
        <v>43.31</v>
      </c>
      <c r="BY11">
        <f t="shared" si="16"/>
        <v>0</v>
      </c>
      <c r="BZ11">
        <f t="shared" si="17"/>
        <v>0</v>
      </c>
      <c r="CA11">
        <f t="shared" si="18"/>
        <v>0</v>
      </c>
      <c r="CB11">
        <f t="shared" si="19"/>
        <v>0</v>
      </c>
      <c r="CC11">
        <f t="shared" si="20"/>
        <v>0</v>
      </c>
      <c r="CD11">
        <f t="shared" si="21"/>
        <v>0</v>
      </c>
      <c r="CE11">
        <f t="shared" si="22"/>
        <v>0</v>
      </c>
      <c r="CF11">
        <f t="shared" si="23"/>
        <v>0</v>
      </c>
      <c r="CG11">
        <f t="shared" si="24"/>
        <v>0</v>
      </c>
      <c r="CH11">
        <f t="shared" si="25"/>
        <v>0</v>
      </c>
      <c r="CI11">
        <f t="shared" si="26"/>
        <v>0</v>
      </c>
      <c r="CJ11">
        <f t="shared" si="27"/>
        <v>0</v>
      </c>
      <c r="CK11">
        <f t="shared" si="28"/>
        <v>0</v>
      </c>
      <c r="CL11">
        <f t="shared" si="29"/>
        <v>0</v>
      </c>
      <c r="CM11">
        <f t="shared" si="30"/>
        <v>0</v>
      </c>
      <c r="CN11">
        <f t="shared" si="31"/>
        <v>0</v>
      </c>
    </row>
    <row r="12" spans="1:92" x14ac:dyDescent="0.2">
      <c r="A12" s="1">
        <v>4</v>
      </c>
      <c r="B12" s="1" t="s">
        <v>151</v>
      </c>
      <c r="C12" s="1" t="s">
        <v>373</v>
      </c>
      <c r="D12" s="1" t="s">
        <v>152</v>
      </c>
      <c r="E12" s="96" t="s">
        <v>137</v>
      </c>
      <c r="F12" s="1" t="s">
        <v>153</v>
      </c>
      <c r="G12" s="62">
        <v>0</v>
      </c>
      <c r="H12" s="80">
        <v>40.630000000000003</v>
      </c>
      <c r="J12" s="87">
        <v>0</v>
      </c>
      <c r="K12" s="81">
        <v>37.340000000000003</v>
      </c>
      <c r="M12" s="62">
        <v>5</v>
      </c>
      <c r="N12" s="62">
        <v>5</v>
      </c>
      <c r="O12" s="63">
        <v>4</v>
      </c>
      <c r="P12" s="82">
        <v>47.29</v>
      </c>
      <c r="R12" s="63">
        <v>4</v>
      </c>
      <c r="S12" s="82">
        <v>37.729999999999997</v>
      </c>
      <c r="U12" s="63">
        <v>30</v>
      </c>
      <c r="V12" s="63">
        <v>29</v>
      </c>
      <c r="W12" s="62">
        <v>0</v>
      </c>
      <c r="X12" s="81">
        <v>76.13</v>
      </c>
      <c r="Z12" s="62">
        <v>0</v>
      </c>
      <c r="AA12" s="81">
        <v>43.09</v>
      </c>
      <c r="AC12" s="62">
        <v>5</v>
      </c>
      <c r="AD12" s="62">
        <v>5</v>
      </c>
      <c r="BC12">
        <f t="shared" si="0"/>
        <v>39</v>
      </c>
      <c r="BD12" s="24">
        <f>IF($O$4&gt;0,(LARGE(($N12,$V12,$AD12,$AL12,$AT12,$BB12),1)),"0")</f>
        <v>29</v>
      </c>
      <c r="BE12" s="24">
        <f t="shared" si="1"/>
        <v>10</v>
      </c>
      <c r="BF12" s="1">
        <v>4</v>
      </c>
      <c r="BK12">
        <f t="shared" si="2"/>
        <v>0</v>
      </c>
      <c r="BL12">
        <f t="shared" si="3"/>
        <v>40.630000000000003</v>
      </c>
      <c r="BM12">
        <f t="shared" si="4"/>
        <v>0</v>
      </c>
      <c r="BN12">
        <f t="shared" si="5"/>
        <v>37.340000000000003</v>
      </c>
      <c r="BO12">
        <f t="shared" si="6"/>
        <v>0</v>
      </c>
      <c r="BP12">
        <f t="shared" si="7"/>
        <v>4</v>
      </c>
      <c r="BQ12">
        <f t="shared" si="8"/>
        <v>47.29</v>
      </c>
      <c r="BR12">
        <f t="shared" si="9"/>
        <v>4</v>
      </c>
      <c r="BS12">
        <f t="shared" si="10"/>
        <v>37.729999999999997</v>
      </c>
      <c r="BT12">
        <f t="shared" si="11"/>
        <v>8</v>
      </c>
      <c r="BU12">
        <f t="shared" si="12"/>
        <v>0</v>
      </c>
      <c r="BV12">
        <f t="shared" si="13"/>
        <v>76.13</v>
      </c>
      <c r="BW12">
        <f t="shared" si="14"/>
        <v>0</v>
      </c>
      <c r="BX12">
        <f t="shared" si="15"/>
        <v>43.09</v>
      </c>
      <c r="BY12">
        <f t="shared" si="16"/>
        <v>0</v>
      </c>
      <c r="BZ12">
        <f t="shared" si="17"/>
        <v>0</v>
      </c>
      <c r="CA12">
        <f t="shared" si="18"/>
        <v>0</v>
      </c>
      <c r="CB12">
        <f t="shared" si="19"/>
        <v>0</v>
      </c>
      <c r="CC12">
        <f t="shared" si="20"/>
        <v>0</v>
      </c>
      <c r="CD12">
        <f t="shared" si="21"/>
        <v>0</v>
      </c>
      <c r="CE12">
        <f t="shared" si="22"/>
        <v>0</v>
      </c>
      <c r="CF12">
        <f t="shared" si="23"/>
        <v>0</v>
      </c>
      <c r="CG12">
        <f t="shared" si="24"/>
        <v>0</v>
      </c>
      <c r="CH12">
        <f t="shared" si="25"/>
        <v>0</v>
      </c>
      <c r="CI12">
        <f t="shared" si="26"/>
        <v>0</v>
      </c>
      <c r="CJ12">
        <f t="shared" si="27"/>
        <v>0</v>
      </c>
      <c r="CK12">
        <f t="shared" si="28"/>
        <v>0</v>
      </c>
      <c r="CL12">
        <f t="shared" si="29"/>
        <v>0</v>
      </c>
      <c r="CM12">
        <f t="shared" si="30"/>
        <v>0</v>
      </c>
      <c r="CN12">
        <f t="shared" si="31"/>
        <v>0</v>
      </c>
    </row>
    <row r="13" spans="1:92" x14ac:dyDescent="0.2">
      <c r="A13" s="1">
        <v>5</v>
      </c>
      <c r="B13" s="1" t="s">
        <v>244</v>
      </c>
      <c r="C13" s="1" t="s">
        <v>389</v>
      </c>
      <c r="D13" s="1" t="s">
        <v>245</v>
      </c>
      <c r="E13" s="96" t="s">
        <v>137</v>
      </c>
      <c r="F13" s="1" t="s">
        <v>196</v>
      </c>
      <c r="G13" s="62">
        <v>0</v>
      </c>
      <c r="H13" s="80">
        <v>39.590000000000003</v>
      </c>
      <c r="J13" s="87">
        <v>0</v>
      </c>
      <c r="K13" s="81">
        <v>36.200000000000003</v>
      </c>
      <c r="M13" s="62">
        <v>1</v>
      </c>
      <c r="N13" s="62">
        <v>1</v>
      </c>
      <c r="O13" s="63">
        <v>0</v>
      </c>
      <c r="P13" s="82">
        <v>44.39</v>
      </c>
      <c r="R13" s="63">
        <v>4</v>
      </c>
      <c r="S13" s="82">
        <v>35.26</v>
      </c>
      <c r="U13" s="63">
        <v>20</v>
      </c>
      <c r="V13" s="63">
        <v>19</v>
      </c>
      <c r="W13" s="62">
        <v>0</v>
      </c>
      <c r="X13" s="81">
        <v>70.81</v>
      </c>
      <c r="Z13" s="62">
        <v>4</v>
      </c>
      <c r="AA13" s="81">
        <v>40.22</v>
      </c>
      <c r="AC13" s="62">
        <v>11</v>
      </c>
      <c r="AD13" s="62">
        <v>11</v>
      </c>
      <c r="BC13">
        <f t="shared" si="0"/>
        <v>31</v>
      </c>
      <c r="BD13" s="24">
        <f>IF($O$4&gt;0,(LARGE(($N13,$V13,$AD13,$AL13,$AT13,$BB13),1)),"0")</f>
        <v>19</v>
      </c>
      <c r="BE13" s="24">
        <f t="shared" si="1"/>
        <v>12</v>
      </c>
      <c r="BF13" s="1">
        <v>5</v>
      </c>
      <c r="BK13">
        <f t="shared" si="2"/>
        <v>0</v>
      </c>
      <c r="BL13">
        <f t="shared" si="3"/>
        <v>39.590000000000003</v>
      </c>
      <c r="BM13">
        <f t="shared" si="4"/>
        <v>0</v>
      </c>
      <c r="BN13">
        <f t="shared" si="5"/>
        <v>36.200000000000003</v>
      </c>
      <c r="BO13">
        <f t="shared" si="6"/>
        <v>0</v>
      </c>
      <c r="BP13">
        <f t="shared" si="7"/>
        <v>0</v>
      </c>
      <c r="BQ13">
        <f t="shared" si="8"/>
        <v>44.39</v>
      </c>
      <c r="BR13">
        <f t="shared" si="9"/>
        <v>4</v>
      </c>
      <c r="BS13">
        <f t="shared" si="10"/>
        <v>35.26</v>
      </c>
      <c r="BT13">
        <f t="shared" si="11"/>
        <v>4</v>
      </c>
      <c r="BU13">
        <f t="shared" si="12"/>
        <v>0</v>
      </c>
      <c r="BV13">
        <f t="shared" si="13"/>
        <v>70.81</v>
      </c>
      <c r="BW13">
        <f t="shared" si="14"/>
        <v>4</v>
      </c>
      <c r="BX13">
        <f t="shared" si="15"/>
        <v>40.22</v>
      </c>
      <c r="BY13">
        <f t="shared" si="16"/>
        <v>4</v>
      </c>
      <c r="BZ13">
        <f t="shared" si="17"/>
        <v>0</v>
      </c>
      <c r="CA13">
        <f t="shared" si="18"/>
        <v>0</v>
      </c>
      <c r="CB13">
        <f t="shared" si="19"/>
        <v>0</v>
      </c>
      <c r="CC13">
        <f t="shared" si="20"/>
        <v>0</v>
      </c>
      <c r="CD13">
        <f t="shared" si="21"/>
        <v>0</v>
      </c>
      <c r="CE13">
        <f t="shared" si="22"/>
        <v>0</v>
      </c>
      <c r="CF13">
        <f t="shared" si="23"/>
        <v>0</v>
      </c>
      <c r="CG13">
        <f t="shared" si="24"/>
        <v>0</v>
      </c>
      <c r="CH13">
        <f t="shared" si="25"/>
        <v>0</v>
      </c>
      <c r="CI13">
        <f t="shared" si="26"/>
        <v>0</v>
      </c>
      <c r="CJ13">
        <f t="shared" si="27"/>
        <v>0</v>
      </c>
      <c r="CK13">
        <f t="shared" si="28"/>
        <v>0</v>
      </c>
      <c r="CL13">
        <f t="shared" si="29"/>
        <v>0</v>
      </c>
      <c r="CM13">
        <f t="shared" si="30"/>
        <v>0</v>
      </c>
      <c r="CN13">
        <f t="shared" si="31"/>
        <v>0</v>
      </c>
    </row>
    <row r="14" spans="1:92" x14ac:dyDescent="0.2">
      <c r="A14" s="1">
        <v>6</v>
      </c>
      <c r="B14" s="1" t="s">
        <v>267</v>
      </c>
      <c r="C14" s="1" t="s">
        <v>416</v>
      </c>
      <c r="D14" s="1" t="s">
        <v>268</v>
      </c>
      <c r="E14" s="96" t="s">
        <v>137</v>
      </c>
      <c r="F14" s="1" t="s">
        <v>161</v>
      </c>
      <c r="G14" s="62">
        <v>0</v>
      </c>
      <c r="H14" s="80">
        <v>37.01</v>
      </c>
      <c r="J14" s="87">
        <v>0</v>
      </c>
      <c r="K14" s="81">
        <v>41.87</v>
      </c>
      <c r="M14" s="62">
        <v>13</v>
      </c>
      <c r="N14" s="62">
        <v>13</v>
      </c>
      <c r="O14" s="63">
        <v>0</v>
      </c>
      <c r="P14" s="82">
        <v>44.92</v>
      </c>
      <c r="R14" s="63">
        <v>0</v>
      </c>
      <c r="S14" s="82">
        <v>34.130000000000003</v>
      </c>
      <c r="U14" s="63">
        <v>2</v>
      </c>
      <c r="V14" s="63">
        <v>2</v>
      </c>
      <c r="AD14" s="62">
        <v>99</v>
      </c>
      <c r="BC14">
        <f t="shared" si="0"/>
        <v>114</v>
      </c>
      <c r="BD14" s="24">
        <f>IF($O$4&gt;0,(LARGE(($N14,$V14,$AD14,$AL14,$AT14,$BB14),1)),"0")</f>
        <v>99</v>
      </c>
      <c r="BE14" s="24">
        <f t="shared" si="1"/>
        <v>15</v>
      </c>
      <c r="BF14" s="1">
        <v>6</v>
      </c>
      <c r="BK14">
        <f t="shared" si="2"/>
        <v>0</v>
      </c>
      <c r="BL14">
        <f t="shared" si="3"/>
        <v>37.01</v>
      </c>
      <c r="BM14">
        <f t="shared" si="4"/>
        <v>0</v>
      </c>
      <c r="BN14">
        <f t="shared" si="5"/>
        <v>41.87</v>
      </c>
      <c r="BO14">
        <f t="shared" si="6"/>
        <v>0</v>
      </c>
      <c r="BP14">
        <f t="shared" si="7"/>
        <v>0</v>
      </c>
      <c r="BQ14">
        <f t="shared" si="8"/>
        <v>44.92</v>
      </c>
      <c r="BR14">
        <f t="shared" si="9"/>
        <v>0</v>
      </c>
      <c r="BS14">
        <f t="shared" si="10"/>
        <v>34.130000000000003</v>
      </c>
      <c r="BT14">
        <f t="shared" si="11"/>
        <v>0</v>
      </c>
      <c r="BU14">
        <f t="shared" si="12"/>
        <v>0</v>
      </c>
      <c r="BV14">
        <f t="shared" si="13"/>
        <v>0</v>
      </c>
      <c r="BW14">
        <f t="shared" si="14"/>
        <v>0</v>
      </c>
      <c r="BX14">
        <f t="shared" si="15"/>
        <v>0</v>
      </c>
      <c r="BY14">
        <f t="shared" si="16"/>
        <v>0</v>
      </c>
      <c r="BZ14">
        <f t="shared" si="17"/>
        <v>0</v>
      </c>
      <c r="CA14">
        <f t="shared" si="18"/>
        <v>0</v>
      </c>
      <c r="CB14">
        <f t="shared" si="19"/>
        <v>0</v>
      </c>
      <c r="CC14">
        <f t="shared" si="20"/>
        <v>0</v>
      </c>
      <c r="CD14">
        <f t="shared" si="21"/>
        <v>0</v>
      </c>
      <c r="CE14">
        <f t="shared" si="22"/>
        <v>0</v>
      </c>
      <c r="CF14">
        <f t="shared" si="23"/>
        <v>0</v>
      </c>
      <c r="CG14">
        <f t="shared" si="24"/>
        <v>0</v>
      </c>
      <c r="CH14">
        <f t="shared" si="25"/>
        <v>0</v>
      </c>
      <c r="CI14">
        <f t="shared" si="26"/>
        <v>0</v>
      </c>
      <c r="CJ14">
        <f t="shared" si="27"/>
        <v>0</v>
      </c>
      <c r="CK14">
        <f t="shared" si="28"/>
        <v>0</v>
      </c>
      <c r="CL14">
        <f t="shared" si="29"/>
        <v>0</v>
      </c>
      <c r="CM14">
        <f t="shared" si="30"/>
        <v>0</v>
      </c>
      <c r="CN14">
        <f t="shared" si="31"/>
        <v>0</v>
      </c>
    </row>
    <row r="15" spans="1:92" x14ac:dyDescent="0.2">
      <c r="A15" s="1">
        <v>7</v>
      </c>
      <c r="B15" s="1" t="s">
        <v>309</v>
      </c>
      <c r="C15" s="1" t="s">
        <v>376</v>
      </c>
      <c r="D15" s="1" t="s">
        <v>310</v>
      </c>
      <c r="E15" s="96" t="s">
        <v>137</v>
      </c>
      <c r="F15" s="1" t="s">
        <v>161</v>
      </c>
      <c r="G15" s="62">
        <v>4</v>
      </c>
      <c r="H15" s="80">
        <v>35.590000000000003</v>
      </c>
      <c r="J15" s="87">
        <v>5</v>
      </c>
      <c r="K15" s="81">
        <v>59.65</v>
      </c>
      <c r="M15" s="62">
        <v>37</v>
      </c>
      <c r="N15" s="62">
        <v>37</v>
      </c>
      <c r="O15" s="63">
        <v>0</v>
      </c>
      <c r="P15" s="82">
        <v>44.32</v>
      </c>
      <c r="R15" s="63">
        <v>0</v>
      </c>
      <c r="S15" s="82">
        <v>38.229999999999997</v>
      </c>
      <c r="U15" s="63">
        <v>6</v>
      </c>
      <c r="V15" s="63">
        <v>6</v>
      </c>
      <c r="W15" s="104">
        <v>0</v>
      </c>
      <c r="X15" s="81">
        <v>70.209999999999994</v>
      </c>
      <c r="Z15" s="62">
        <v>4</v>
      </c>
      <c r="AA15" s="81">
        <v>45.22</v>
      </c>
      <c r="AC15" s="62">
        <v>12</v>
      </c>
      <c r="AD15" s="62">
        <v>12</v>
      </c>
      <c r="BC15">
        <f t="shared" si="0"/>
        <v>55</v>
      </c>
      <c r="BD15" s="24">
        <f>IF($O$4&gt;0,(LARGE(($N15,$V15,$AD15,$AL15,$AT15,$BB15),1)),"0")</f>
        <v>37</v>
      </c>
      <c r="BE15" s="24">
        <f t="shared" si="1"/>
        <v>18</v>
      </c>
      <c r="BF15" s="1">
        <v>7</v>
      </c>
      <c r="BK15">
        <f t="shared" si="2"/>
        <v>4</v>
      </c>
      <c r="BL15">
        <f t="shared" si="3"/>
        <v>35.590000000000003</v>
      </c>
      <c r="BM15">
        <f t="shared" si="4"/>
        <v>5</v>
      </c>
      <c r="BN15">
        <f t="shared" si="5"/>
        <v>59.65</v>
      </c>
      <c r="BO15">
        <f t="shared" si="6"/>
        <v>9</v>
      </c>
      <c r="BP15">
        <f t="shared" si="7"/>
        <v>0</v>
      </c>
      <c r="BQ15">
        <f t="shared" si="8"/>
        <v>44.32</v>
      </c>
      <c r="BR15">
        <f t="shared" si="9"/>
        <v>0</v>
      </c>
      <c r="BS15">
        <f t="shared" si="10"/>
        <v>38.229999999999997</v>
      </c>
      <c r="BT15">
        <f t="shared" si="11"/>
        <v>0</v>
      </c>
      <c r="BU15">
        <f t="shared" si="12"/>
        <v>0</v>
      </c>
      <c r="BV15">
        <f t="shared" si="13"/>
        <v>70.209999999999994</v>
      </c>
      <c r="BW15">
        <f t="shared" si="14"/>
        <v>4</v>
      </c>
      <c r="BX15">
        <f t="shared" si="15"/>
        <v>45.22</v>
      </c>
      <c r="BY15">
        <f t="shared" si="16"/>
        <v>4</v>
      </c>
      <c r="BZ15">
        <f t="shared" si="17"/>
        <v>0</v>
      </c>
      <c r="CA15">
        <f t="shared" si="18"/>
        <v>0</v>
      </c>
      <c r="CB15">
        <f t="shared" si="19"/>
        <v>0</v>
      </c>
      <c r="CC15">
        <f t="shared" si="20"/>
        <v>0</v>
      </c>
      <c r="CD15">
        <f t="shared" si="21"/>
        <v>0</v>
      </c>
      <c r="CE15">
        <f t="shared" si="22"/>
        <v>0</v>
      </c>
      <c r="CF15">
        <f t="shared" si="23"/>
        <v>0</v>
      </c>
      <c r="CG15">
        <f t="shared" si="24"/>
        <v>0</v>
      </c>
      <c r="CH15">
        <f t="shared" si="25"/>
        <v>0</v>
      </c>
      <c r="CI15">
        <f t="shared" si="26"/>
        <v>0</v>
      </c>
      <c r="CJ15">
        <f t="shared" si="27"/>
        <v>0</v>
      </c>
      <c r="CK15">
        <f t="shared" si="28"/>
        <v>0</v>
      </c>
      <c r="CL15">
        <f t="shared" si="29"/>
        <v>0</v>
      </c>
      <c r="CM15">
        <f t="shared" si="30"/>
        <v>0</v>
      </c>
      <c r="CN15">
        <f t="shared" si="31"/>
        <v>0</v>
      </c>
    </row>
    <row r="16" spans="1:92" x14ac:dyDescent="0.2">
      <c r="A16" s="1">
        <v>8</v>
      </c>
      <c r="B16" s="1" t="s">
        <v>257</v>
      </c>
      <c r="C16" s="1" t="s">
        <v>408</v>
      </c>
      <c r="D16" s="1" t="s">
        <v>258</v>
      </c>
      <c r="E16" s="96" t="s">
        <v>137</v>
      </c>
      <c r="F16" s="1" t="s">
        <v>156</v>
      </c>
      <c r="G16" s="62">
        <v>0</v>
      </c>
      <c r="H16" s="80">
        <v>40.53</v>
      </c>
      <c r="J16" s="87">
        <v>0</v>
      </c>
      <c r="K16" s="81">
        <v>39.19</v>
      </c>
      <c r="M16" s="62">
        <v>8</v>
      </c>
      <c r="N16" s="62">
        <v>8</v>
      </c>
      <c r="O16" s="63">
        <v>0</v>
      </c>
      <c r="P16" s="82">
        <v>50.42</v>
      </c>
      <c r="R16" s="63">
        <v>0</v>
      </c>
      <c r="S16" s="82">
        <v>40.479999999999997</v>
      </c>
      <c r="U16" s="63">
        <v>10</v>
      </c>
      <c r="V16" s="63">
        <v>10</v>
      </c>
      <c r="AD16" s="62">
        <v>99</v>
      </c>
      <c r="BC16">
        <f t="shared" si="0"/>
        <v>117</v>
      </c>
      <c r="BD16" s="24">
        <f>IF($O$4&gt;0,(LARGE(($N16,$V16,$AD16,$AL16,$AT16,$BB16),1)),"0")</f>
        <v>99</v>
      </c>
      <c r="BE16" s="24">
        <f t="shared" si="1"/>
        <v>18</v>
      </c>
      <c r="BF16" s="1">
        <v>8</v>
      </c>
      <c r="BK16">
        <f t="shared" si="2"/>
        <v>0</v>
      </c>
      <c r="BL16">
        <f t="shared" si="3"/>
        <v>40.53</v>
      </c>
      <c r="BM16">
        <f t="shared" si="4"/>
        <v>0</v>
      </c>
      <c r="BN16">
        <f t="shared" si="5"/>
        <v>39.19</v>
      </c>
      <c r="BO16">
        <f t="shared" si="6"/>
        <v>0</v>
      </c>
      <c r="BP16">
        <f t="shared" si="7"/>
        <v>0</v>
      </c>
      <c r="BQ16">
        <f t="shared" si="8"/>
        <v>50.42</v>
      </c>
      <c r="BR16">
        <f t="shared" si="9"/>
        <v>0</v>
      </c>
      <c r="BS16">
        <f t="shared" si="10"/>
        <v>40.479999999999997</v>
      </c>
      <c r="BT16">
        <f t="shared" si="11"/>
        <v>0</v>
      </c>
      <c r="BU16">
        <f t="shared" si="12"/>
        <v>0</v>
      </c>
      <c r="BV16">
        <f t="shared" si="13"/>
        <v>0</v>
      </c>
      <c r="BW16">
        <f t="shared" si="14"/>
        <v>0</v>
      </c>
      <c r="BX16">
        <f t="shared" si="15"/>
        <v>0</v>
      </c>
      <c r="BY16">
        <f t="shared" si="16"/>
        <v>0</v>
      </c>
      <c r="BZ16">
        <f t="shared" si="17"/>
        <v>0</v>
      </c>
      <c r="CA16">
        <f t="shared" si="18"/>
        <v>0</v>
      </c>
      <c r="CB16">
        <f t="shared" si="19"/>
        <v>0</v>
      </c>
      <c r="CC16">
        <f t="shared" si="20"/>
        <v>0</v>
      </c>
      <c r="CD16">
        <f t="shared" si="21"/>
        <v>0</v>
      </c>
      <c r="CE16">
        <f t="shared" si="22"/>
        <v>0</v>
      </c>
      <c r="CF16">
        <f t="shared" si="23"/>
        <v>0</v>
      </c>
      <c r="CG16">
        <f t="shared" si="24"/>
        <v>0</v>
      </c>
      <c r="CH16">
        <f t="shared" si="25"/>
        <v>0</v>
      </c>
      <c r="CI16">
        <f t="shared" si="26"/>
        <v>0</v>
      </c>
      <c r="CJ16">
        <f t="shared" si="27"/>
        <v>0</v>
      </c>
      <c r="CK16">
        <f t="shared" si="28"/>
        <v>0</v>
      </c>
      <c r="CL16">
        <f t="shared" si="29"/>
        <v>0</v>
      </c>
      <c r="CM16">
        <f t="shared" si="30"/>
        <v>0</v>
      </c>
      <c r="CN16">
        <f t="shared" si="31"/>
        <v>0</v>
      </c>
    </row>
    <row r="17" spans="1:92" x14ac:dyDescent="0.2">
      <c r="A17" s="1">
        <v>9</v>
      </c>
      <c r="B17" s="1" t="s">
        <v>297</v>
      </c>
      <c r="C17" s="1" t="s">
        <v>426</v>
      </c>
      <c r="D17" s="1" t="s">
        <v>298</v>
      </c>
      <c r="E17" s="96" t="s">
        <v>137</v>
      </c>
      <c r="F17" s="1" t="s">
        <v>161</v>
      </c>
      <c r="G17" s="62">
        <v>4</v>
      </c>
      <c r="H17" s="80">
        <v>40.35</v>
      </c>
      <c r="J17" s="87">
        <v>0</v>
      </c>
      <c r="K17" s="81">
        <v>47.55</v>
      </c>
      <c r="M17" s="62">
        <v>30</v>
      </c>
      <c r="N17" s="62">
        <v>30</v>
      </c>
      <c r="O17" s="63">
        <v>0</v>
      </c>
      <c r="P17" s="82">
        <v>48.34</v>
      </c>
      <c r="R17" s="63">
        <v>0</v>
      </c>
      <c r="S17" s="82">
        <v>42.15</v>
      </c>
      <c r="U17" s="63">
        <v>15</v>
      </c>
      <c r="V17" s="63">
        <v>15</v>
      </c>
      <c r="W17" s="62">
        <v>0</v>
      </c>
      <c r="X17" s="81">
        <v>69.95</v>
      </c>
      <c r="Z17" s="62">
        <v>0</v>
      </c>
      <c r="AA17" s="81">
        <v>41.75</v>
      </c>
      <c r="AC17" s="62">
        <v>4</v>
      </c>
      <c r="AD17" s="62">
        <v>4</v>
      </c>
      <c r="BC17">
        <f t="shared" si="0"/>
        <v>49</v>
      </c>
      <c r="BD17" s="24">
        <f>IF($O$4&gt;0,(LARGE(($N17,$V17,$AD17,$AL17,$AT17,$BB17),1)),"0")</f>
        <v>30</v>
      </c>
      <c r="BE17" s="24">
        <f t="shared" si="1"/>
        <v>19</v>
      </c>
      <c r="BF17" s="1">
        <v>9</v>
      </c>
      <c r="BK17">
        <f t="shared" si="2"/>
        <v>4</v>
      </c>
      <c r="BL17">
        <f t="shared" si="3"/>
        <v>40.35</v>
      </c>
      <c r="BM17">
        <f t="shared" si="4"/>
        <v>0</v>
      </c>
      <c r="BN17">
        <f t="shared" si="5"/>
        <v>47.55</v>
      </c>
      <c r="BO17">
        <f t="shared" si="6"/>
        <v>4</v>
      </c>
      <c r="BP17">
        <f t="shared" si="7"/>
        <v>0</v>
      </c>
      <c r="BQ17">
        <f t="shared" si="8"/>
        <v>48.34</v>
      </c>
      <c r="BR17">
        <f t="shared" si="9"/>
        <v>0</v>
      </c>
      <c r="BS17">
        <f t="shared" si="10"/>
        <v>42.15</v>
      </c>
      <c r="BT17">
        <f t="shared" si="11"/>
        <v>0</v>
      </c>
      <c r="BU17">
        <f t="shared" si="12"/>
        <v>0</v>
      </c>
      <c r="BV17">
        <f t="shared" si="13"/>
        <v>69.95</v>
      </c>
      <c r="BW17">
        <f t="shared" si="14"/>
        <v>0</v>
      </c>
      <c r="BX17">
        <f t="shared" si="15"/>
        <v>41.75</v>
      </c>
      <c r="BY17">
        <f t="shared" si="16"/>
        <v>0</v>
      </c>
      <c r="BZ17">
        <f t="shared" si="17"/>
        <v>0</v>
      </c>
      <c r="CA17">
        <f t="shared" si="18"/>
        <v>0</v>
      </c>
      <c r="CB17">
        <f t="shared" si="19"/>
        <v>0</v>
      </c>
      <c r="CC17">
        <f t="shared" si="20"/>
        <v>0</v>
      </c>
      <c r="CD17">
        <f t="shared" si="21"/>
        <v>0</v>
      </c>
      <c r="CE17">
        <f t="shared" si="22"/>
        <v>0</v>
      </c>
      <c r="CF17">
        <f t="shared" si="23"/>
        <v>0</v>
      </c>
      <c r="CG17">
        <f t="shared" si="24"/>
        <v>0</v>
      </c>
      <c r="CH17">
        <f t="shared" si="25"/>
        <v>0</v>
      </c>
      <c r="CI17">
        <f t="shared" si="26"/>
        <v>0</v>
      </c>
      <c r="CJ17">
        <f t="shared" si="27"/>
        <v>0</v>
      </c>
      <c r="CK17">
        <f t="shared" si="28"/>
        <v>0</v>
      </c>
      <c r="CL17">
        <f t="shared" si="29"/>
        <v>0</v>
      </c>
      <c r="CM17">
        <f t="shared" si="30"/>
        <v>0</v>
      </c>
      <c r="CN17">
        <f t="shared" si="31"/>
        <v>0</v>
      </c>
    </row>
    <row r="18" spans="1:92" x14ac:dyDescent="0.2">
      <c r="A18" s="1">
        <v>10</v>
      </c>
      <c r="B18" s="1" t="s">
        <v>275</v>
      </c>
      <c r="C18" s="1" t="s">
        <v>418</v>
      </c>
      <c r="D18" s="1" t="s">
        <v>276</v>
      </c>
      <c r="E18" s="96" t="s">
        <v>137</v>
      </c>
      <c r="F18" s="1" t="s">
        <v>161</v>
      </c>
      <c r="G18" s="62">
        <v>0</v>
      </c>
      <c r="H18" s="80">
        <v>38.369999999999997</v>
      </c>
      <c r="J18" s="87">
        <v>0</v>
      </c>
      <c r="K18" s="81">
        <v>43.11</v>
      </c>
      <c r="M18" s="62">
        <v>18</v>
      </c>
      <c r="N18" s="62">
        <v>18</v>
      </c>
      <c r="O18" s="63">
        <v>0</v>
      </c>
      <c r="P18" s="82">
        <v>49</v>
      </c>
      <c r="R18" s="63">
        <v>0</v>
      </c>
      <c r="S18" s="82">
        <v>37.04</v>
      </c>
      <c r="U18" s="63">
        <v>4</v>
      </c>
      <c r="V18" s="63">
        <v>4</v>
      </c>
      <c r="W18" s="62">
        <v>4</v>
      </c>
      <c r="X18" s="81">
        <v>72.27</v>
      </c>
      <c r="AC18" s="62">
        <v>15</v>
      </c>
      <c r="AD18" s="62">
        <v>15</v>
      </c>
      <c r="BC18">
        <f t="shared" si="0"/>
        <v>37</v>
      </c>
      <c r="BD18" s="24">
        <f>IF($O$4&gt;0,(LARGE(($N18,$V18,$AD18,$AL18,$AT18,$BB18),1)),"0")</f>
        <v>18</v>
      </c>
      <c r="BE18" s="24">
        <f t="shared" si="1"/>
        <v>19</v>
      </c>
      <c r="BF18" s="1">
        <v>10</v>
      </c>
      <c r="BK18">
        <f t="shared" si="2"/>
        <v>0</v>
      </c>
      <c r="BL18">
        <f t="shared" si="3"/>
        <v>38.369999999999997</v>
      </c>
      <c r="BM18">
        <f t="shared" si="4"/>
        <v>0</v>
      </c>
      <c r="BN18">
        <f t="shared" si="5"/>
        <v>43.11</v>
      </c>
      <c r="BO18">
        <f t="shared" si="6"/>
        <v>0</v>
      </c>
      <c r="BP18">
        <f t="shared" si="7"/>
        <v>0</v>
      </c>
      <c r="BQ18">
        <f t="shared" si="8"/>
        <v>49</v>
      </c>
      <c r="BR18">
        <f t="shared" si="9"/>
        <v>0</v>
      </c>
      <c r="BS18">
        <f t="shared" si="10"/>
        <v>37.04</v>
      </c>
      <c r="BT18">
        <f t="shared" si="11"/>
        <v>0</v>
      </c>
      <c r="BU18">
        <f t="shared" si="12"/>
        <v>4</v>
      </c>
      <c r="BV18">
        <f t="shared" si="13"/>
        <v>72.27</v>
      </c>
      <c r="BW18">
        <f t="shared" si="14"/>
        <v>0</v>
      </c>
      <c r="BX18">
        <f t="shared" si="15"/>
        <v>0</v>
      </c>
      <c r="BY18">
        <f t="shared" si="16"/>
        <v>4</v>
      </c>
      <c r="BZ18">
        <f t="shared" si="17"/>
        <v>0</v>
      </c>
      <c r="CA18">
        <f t="shared" si="18"/>
        <v>0</v>
      </c>
      <c r="CB18">
        <f t="shared" si="19"/>
        <v>0</v>
      </c>
      <c r="CC18">
        <f t="shared" si="20"/>
        <v>0</v>
      </c>
      <c r="CD18">
        <f t="shared" si="21"/>
        <v>0</v>
      </c>
      <c r="CE18">
        <f t="shared" si="22"/>
        <v>0</v>
      </c>
      <c r="CF18">
        <f t="shared" si="23"/>
        <v>0</v>
      </c>
      <c r="CG18">
        <f t="shared" si="24"/>
        <v>0</v>
      </c>
      <c r="CH18">
        <f t="shared" si="25"/>
        <v>0</v>
      </c>
      <c r="CI18">
        <f t="shared" si="26"/>
        <v>0</v>
      </c>
      <c r="CJ18">
        <f t="shared" si="27"/>
        <v>0</v>
      </c>
      <c r="CK18">
        <f t="shared" si="28"/>
        <v>0</v>
      </c>
      <c r="CL18">
        <f t="shared" si="29"/>
        <v>0</v>
      </c>
      <c r="CM18">
        <f t="shared" si="30"/>
        <v>0</v>
      </c>
      <c r="CN18">
        <f t="shared" si="31"/>
        <v>0</v>
      </c>
    </row>
    <row r="19" spans="1:92" x14ac:dyDescent="0.2">
      <c r="A19" s="1">
        <v>11</v>
      </c>
      <c r="B19" s="1" t="s">
        <v>269</v>
      </c>
      <c r="C19" s="1" t="s">
        <v>378</v>
      </c>
      <c r="D19" s="1" t="s">
        <v>270</v>
      </c>
      <c r="E19" s="96" t="s">
        <v>137</v>
      </c>
      <c r="F19" s="1" t="s">
        <v>161</v>
      </c>
      <c r="G19" s="62">
        <v>0</v>
      </c>
      <c r="H19" s="80">
        <v>39.58</v>
      </c>
      <c r="J19" s="87">
        <v>0</v>
      </c>
      <c r="K19" s="81">
        <v>42.49</v>
      </c>
      <c r="M19" s="62">
        <v>14</v>
      </c>
      <c r="N19" s="62">
        <v>14</v>
      </c>
      <c r="O19" s="63">
        <v>0</v>
      </c>
      <c r="P19" s="82">
        <v>47.75</v>
      </c>
      <c r="R19" s="63">
        <v>0</v>
      </c>
      <c r="S19" s="82">
        <v>37.1</v>
      </c>
      <c r="U19" s="63">
        <v>5</v>
      </c>
      <c r="V19" s="63">
        <v>5</v>
      </c>
      <c r="W19" s="62">
        <v>6</v>
      </c>
      <c r="X19" s="81">
        <v>90.54</v>
      </c>
      <c r="AC19" s="62">
        <v>16</v>
      </c>
      <c r="AD19" s="62">
        <v>16</v>
      </c>
      <c r="BC19">
        <f t="shared" si="0"/>
        <v>35</v>
      </c>
      <c r="BD19" s="24">
        <f>IF($O$4&gt;0,(LARGE(($N19,$V19,$AD19,$AL19,$AT19,$BB19),1)),"0")</f>
        <v>16</v>
      </c>
      <c r="BE19" s="24">
        <f t="shared" si="1"/>
        <v>19</v>
      </c>
      <c r="BF19" s="1">
        <v>11</v>
      </c>
      <c r="BK19">
        <f t="shared" si="2"/>
        <v>0</v>
      </c>
      <c r="BL19">
        <f t="shared" si="3"/>
        <v>39.58</v>
      </c>
      <c r="BM19">
        <f t="shared" si="4"/>
        <v>0</v>
      </c>
      <c r="BN19">
        <f t="shared" si="5"/>
        <v>42.49</v>
      </c>
      <c r="BO19">
        <f t="shared" si="6"/>
        <v>0</v>
      </c>
      <c r="BP19">
        <f t="shared" si="7"/>
        <v>0</v>
      </c>
      <c r="BQ19">
        <f t="shared" si="8"/>
        <v>47.75</v>
      </c>
      <c r="BR19">
        <f t="shared" si="9"/>
        <v>0</v>
      </c>
      <c r="BS19">
        <f t="shared" si="10"/>
        <v>37.1</v>
      </c>
      <c r="BT19">
        <f t="shared" si="11"/>
        <v>0</v>
      </c>
      <c r="BU19">
        <f t="shared" si="12"/>
        <v>6</v>
      </c>
      <c r="BV19">
        <f t="shared" si="13"/>
        <v>90.54</v>
      </c>
      <c r="BW19">
        <f t="shared" si="14"/>
        <v>0</v>
      </c>
      <c r="BX19">
        <f t="shared" si="15"/>
        <v>0</v>
      </c>
      <c r="BY19">
        <f t="shared" si="16"/>
        <v>6</v>
      </c>
      <c r="BZ19">
        <f t="shared" si="17"/>
        <v>0</v>
      </c>
      <c r="CA19">
        <f t="shared" si="18"/>
        <v>0</v>
      </c>
      <c r="CB19">
        <f t="shared" si="19"/>
        <v>0</v>
      </c>
      <c r="CC19">
        <f t="shared" si="20"/>
        <v>0</v>
      </c>
      <c r="CD19">
        <f t="shared" si="21"/>
        <v>0</v>
      </c>
      <c r="CE19">
        <f t="shared" si="22"/>
        <v>0</v>
      </c>
      <c r="CF19">
        <f t="shared" si="23"/>
        <v>0</v>
      </c>
      <c r="CG19">
        <f t="shared" si="24"/>
        <v>0</v>
      </c>
      <c r="CH19">
        <f t="shared" si="25"/>
        <v>0</v>
      </c>
      <c r="CI19">
        <f t="shared" si="26"/>
        <v>0</v>
      </c>
      <c r="CJ19">
        <f t="shared" si="27"/>
        <v>0</v>
      </c>
      <c r="CK19">
        <f t="shared" si="28"/>
        <v>0</v>
      </c>
      <c r="CL19">
        <f t="shared" si="29"/>
        <v>0</v>
      </c>
      <c r="CM19">
        <f t="shared" si="30"/>
        <v>0</v>
      </c>
      <c r="CN19">
        <f t="shared" si="31"/>
        <v>0</v>
      </c>
    </row>
    <row r="20" spans="1:92" x14ac:dyDescent="0.2">
      <c r="A20" s="1">
        <v>12</v>
      </c>
      <c r="B20" s="1" t="s">
        <v>259</v>
      </c>
      <c r="C20" s="1" t="s">
        <v>413</v>
      </c>
      <c r="D20" s="1" t="s">
        <v>260</v>
      </c>
      <c r="E20" s="96" t="s">
        <v>137</v>
      </c>
      <c r="F20" s="1" t="s">
        <v>177</v>
      </c>
      <c r="G20" s="62">
        <v>0</v>
      </c>
      <c r="H20" s="80">
        <v>37.130000000000003</v>
      </c>
      <c r="J20" s="87">
        <v>0</v>
      </c>
      <c r="K20" s="81">
        <v>40.43</v>
      </c>
      <c r="M20" s="62">
        <v>9</v>
      </c>
      <c r="N20" s="62">
        <v>9</v>
      </c>
      <c r="O20" s="63">
        <v>0</v>
      </c>
      <c r="P20" s="82">
        <v>49.23</v>
      </c>
      <c r="R20" s="63">
        <v>0</v>
      </c>
      <c r="S20" s="82">
        <v>41.6</v>
      </c>
      <c r="U20" s="63">
        <v>13</v>
      </c>
      <c r="V20" s="63">
        <v>13</v>
      </c>
      <c r="AD20" s="62">
        <v>99</v>
      </c>
      <c r="BC20">
        <f t="shared" si="0"/>
        <v>121</v>
      </c>
      <c r="BD20" s="24">
        <f>IF($O$4&gt;0,(LARGE(($N20,$V20,$AD20,$AL20,$AT20,$BB20),1)),"0")</f>
        <v>99</v>
      </c>
      <c r="BE20" s="24">
        <f t="shared" si="1"/>
        <v>22</v>
      </c>
      <c r="BF20" s="1">
        <v>12</v>
      </c>
      <c r="BK20">
        <f t="shared" si="2"/>
        <v>0</v>
      </c>
      <c r="BL20">
        <f t="shared" si="3"/>
        <v>37.130000000000003</v>
      </c>
      <c r="BM20">
        <f t="shared" si="4"/>
        <v>0</v>
      </c>
      <c r="BN20">
        <f t="shared" si="5"/>
        <v>40.43</v>
      </c>
      <c r="BO20">
        <f t="shared" si="6"/>
        <v>0</v>
      </c>
      <c r="BP20">
        <f t="shared" si="7"/>
        <v>0</v>
      </c>
      <c r="BQ20">
        <f t="shared" si="8"/>
        <v>49.23</v>
      </c>
      <c r="BR20">
        <f t="shared" si="9"/>
        <v>0</v>
      </c>
      <c r="BS20">
        <f t="shared" si="10"/>
        <v>41.6</v>
      </c>
      <c r="BT20">
        <f t="shared" si="11"/>
        <v>0</v>
      </c>
      <c r="BU20">
        <f t="shared" si="12"/>
        <v>0</v>
      </c>
      <c r="BV20">
        <f t="shared" si="13"/>
        <v>0</v>
      </c>
      <c r="BW20">
        <f t="shared" si="14"/>
        <v>0</v>
      </c>
      <c r="BX20">
        <f t="shared" si="15"/>
        <v>0</v>
      </c>
      <c r="BY20">
        <f t="shared" si="16"/>
        <v>0</v>
      </c>
      <c r="BZ20">
        <f t="shared" si="17"/>
        <v>0</v>
      </c>
      <c r="CA20">
        <f t="shared" si="18"/>
        <v>0</v>
      </c>
      <c r="CB20">
        <f t="shared" si="19"/>
        <v>0</v>
      </c>
      <c r="CC20">
        <f t="shared" si="20"/>
        <v>0</v>
      </c>
      <c r="CD20">
        <f t="shared" si="21"/>
        <v>0</v>
      </c>
      <c r="CE20">
        <f t="shared" si="22"/>
        <v>0</v>
      </c>
      <c r="CF20">
        <f t="shared" si="23"/>
        <v>0</v>
      </c>
      <c r="CG20">
        <f t="shared" si="24"/>
        <v>0</v>
      </c>
      <c r="CH20">
        <f t="shared" si="25"/>
        <v>0</v>
      </c>
      <c r="CI20">
        <f t="shared" si="26"/>
        <v>0</v>
      </c>
      <c r="CJ20">
        <f t="shared" si="27"/>
        <v>0</v>
      </c>
      <c r="CK20">
        <f t="shared" si="28"/>
        <v>0</v>
      </c>
      <c r="CL20">
        <f t="shared" si="29"/>
        <v>0</v>
      </c>
      <c r="CM20">
        <f t="shared" si="30"/>
        <v>0</v>
      </c>
      <c r="CN20">
        <f t="shared" si="31"/>
        <v>0</v>
      </c>
    </row>
    <row r="21" spans="1:92" ht="12" customHeight="1" x14ac:dyDescent="0.2">
      <c r="A21" s="1">
        <v>13</v>
      </c>
      <c r="B21" s="1" t="s">
        <v>311</v>
      </c>
      <c r="C21" s="1" t="s">
        <v>428</v>
      </c>
      <c r="D21" s="1" t="s">
        <v>312</v>
      </c>
      <c r="E21" s="96" t="s">
        <v>137</v>
      </c>
      <c r="F21" s="1" t="s">
        <v>164</v>
      </c>
      <c r="G21" s="62">
        <v>7</v>
      </c>
      <c r="H21" s="80">
        <v>61.3</v>
      </c>
      <c r="J21" s="87">
        <v>4</v>
      </c>
      <c r="K21" s="81">
        <v>43.38</v>
      </c>
      <c r="M21" s="62">
        <v>38</v>
      </c>
      <c r="N21" s="62">
        <v>38</v>
      </c>
      <c r="O21" s="63">
        <v>0</v>
      </c>
      <c r="P21" s="82">
        <v>43.54</v>
      </c>
      <c r="R21" s="63">
        <v>4</v>
      </c>
      <c r="S21" s="82">
        <v>39.520000000000003</v>
      </c>
      <c r="U21" s="63">
        <v>24</v>
      </c>
      <c r="V21" s="63">
        <v>23</v>
      </c>
      <c r="W21" s="62">
        <v>0</v>
      </c>
      <c r="X21" s="81">
        <v>64.040000000000006</v>
      </c>
      <c r="Z21" s="62">
        <v>0</v>
      </c>
      <c r="AA21" s="81">
        <v>41.4</v>
      </c>
      <c r="AC21" s="62">
        <v>3</v>
      </c>
      <c r="AD21" s="62">
        <v>3</v>
      </c>
      <c r="BC21">
        <f t="shared" si="0"/>
        <v>64</v>
      </c>
      <c r="BD21" s="24">
        <f>IF($O$4&gt;0,(LARGE(($N21,$V21,$AD21,$AL21,$AT21,$BB21),1)),"0")</f>
        <v>38</v>
      </c>
      <c r="BE21" s="24">
        <f t="shared" si="1"/>
        <v>26</v>
      </c>
      <c r="BF21" s="1">
        <v>13</v>
      </c>
      <c r="BK21">
        <f t="shared" si="2"/>
        <v>7</v>
      </c>
      <c r="BL21">
        <f t="shared" si="3"/>
        <v>61.3</v>
      </c>
      <c r="BM21">
        <f t="shared" si="4"/>
        <v>4</v>
      </c>
      <c r="BN21">
        <f t="shared" si="5"/>
        <v>43.38</v>
      </c>
      <c r="BO21">
        <f t="shared" si="6"/>
        <v>11</v>
      </c>
      <c r="BP21">
        <f t="shared" si="7"/>
        <v>0</v>
      </c>
      <c r="BQ21">
        <f t="shared" si="8"/>
        <v>43.54</v>
      </c>
      <c r="BR21">
        <f t="shared" si="9"/>
        <v>4</v>
      </c>
      <c r="BS21">
        <f t="shared" si="10"/>
        <v>39.520000000000003</v>
      </c>
      <c r="BT21">
        <f t="shared" si="11"/>
        <v>4</v>
      </c>
      <c r="BU21">
        <f t="shared" si="12"/>
        <v>0</v>
      </c>
      <c r="BV21">
        <f t="shared" si="13"/>
        <v>64.040000000000006</v>
      </c>
      <c r="BW21">
        <f t="shared" si="14"/>
        <v>0</v>
      </c>
      <c r="BX21">
        <f t="shared" si="15"/>
        <v>41.4</v>
      </c>
      <c r="BY21">
        <f t="shared" si="16"/>
        <v>0</v>
      </c>
      <c r="BZ21">
        <f t="shared" si="17"/>
        <v>0</v>
      </c>
      <c r="CA21">
        <f t="shared" si="18"/>
        <v>0</v>
      </c>
      <c r="CB21">
        <f t="shared" si="19"/>
        <v>0</v>
      </c>
      <c r="CC21">
        <f t="shared" si="20"/>
        <v>0</v>
      </c>
      <c r="CD21">
        <f t="shared" si="21"/>
        <v>0</v>
      </c>
      <c r="CE21">
        <f t="shared" si="22"/>
        <v>0</v>
      </c>
      <c r="CF21">
        <f t="shared" si="23"/>
        <v>0</v>
      </c>
      <c r="CG21">
        <f t="shared" si="24"/>
        <v>0</v>
      </c>
      <c r="CH21">
        <f t="shared" si="25"/>
        <v>0</v>
      </c>
      <c r="CI21">
        <f t="shared" si="26"/>
        <v>0</v>
      </c>
      <c r="CJ21">
        <f t="shared" si="27"/>
        <v>0</v>
      </c>
      <c r="CK21">
        <f t="shared" si="28"/>
        <v>0</v>
      </c>
      <c r="CL21">
        <f t="shared" si="29"/>
        <v>0</v>
      </c>
      <c r="CM21">
        <f t="shared" si="30"/>
        <v>0</v>
      </c>
      <c r="CN21">
        <f t="shared" si="31"/>
        <v>0</v>
      </c>
    </row>
    <row r="22" spans="1:92" x14ac:dyDescent="0.2">
      <c r="A22" s="1">
        <v>14</v>
      </c>
      <c r="B22" s="1" t="s">
        <v>461</v>
      </c>
      <c r="C22" s="1" t="s">
        <v>502</v>
      </c>
      <c r="D22" s="1" t="s">
        <v>462</v>
      </c>
      <c r="E22" s="96" t="s">
        <v>137</v>
      </c>
      <c r="F22" s="1" t="s">
        <v>161</v>
      </c>
      <c r="N22" s="62">
        <v>99</v>
      </c>
      <c r="O22" s="63">
        <v>0</v>
      </c>
      <c r="P22" s="82">
        <v>46.92</v>
      </c>
      <c r="R22" s="63">
        <v>0</v>
      </c>
      <c r="S22" s="82">
        <v>41.32</v>
      </c>
      <c r="U22" s="63">
        <v>12</v>
      </c>
      <c r="V22" s="63">
        <v>12</v>
      </c>
      <c r="W22" s="62">
        <v>0</v>
      </c>
      <c r="X22" s="81">
        <v>77.03</v>
      </c>
      <c r="Z22" s="62">
        <v>8</v>
      </c>
      <c r="AA22" s="81">
        <v>48.97</v>
      </c>
      <c r="AC22" s="62">
        <v>14</v>
      </c>
      <c r="AD22" s="62">
        <v>14</v>
      </c>
      <c r="BC22">
        <f t="shared" si="0"/>
        <v>125</v>
      </c>
      <c r="BD22" s="24">
        <f>IF($O$4&gt;0,(LARGE(($N22,$V22,$AD22,$AL22,$AT22,$BB22),1)),"0")</f>
        <v>99</v>
      </c>
      <c r="BE22" s="24">
        <f t="shared" si="1"/>
        <v>26</v>
      </c>
      <c r="BF22" s="1">
        <v>14</v>
      </c>
      <c r="BK22">
        <f t="shared" si="2"/>
        <v>0</v>
      </c>
      <c r="BL22">
        <f t="shared" si="3"/>
        <v>0</v>
      </c>
      <c r="BM22">
        <f t="shared" si="4"/>
        <v>0</v>
      </c>
      <c r="BN22">
        <f t="shared" si="5"/>
        <v>0</v>
      </c>
      <c r="BO22">
        <f t="shared" si="6"/>
        <v>0</v>
      </c>
      <c r="BP22">
        <f t="shared" si="7"/>
        <v>0</v>
      </c>
      <c r="BQ22">
        <f t="shared" si="8"/>
        <v>46.92</v>
      </c>
      <c r="BR22">
        <f t="shared" si="9"/>
        <v>0</v>
      </c>
      <c r="BS22">
        <f t="shared" si="10"/>
        <v>41.32</v>
      </c>
      <c r="BT22">
        <f t="shared" si="11"/>
        <v>0</v>
      </c>
      <c r="BU22">
        <f t="shared" si="12"/>
        <v>0</v>
      </c>
      <c r="BV22">
        <f t="shared" si="13"/>
        <v>77.03</v>
      </c>
      <c r="BW22">
        <f t="shared" si="14"/>
        <v>8</v>
      </c>
      <c r="BX22">
        <f t="shared" si="15"/>
        <v>48.97</v>
      </c>
      <c r="BY22">
        <f t="shared" si="16"/>
        <v>8</v>
      </c>
      <c r="BZ22">
        <f t="shared" si="17"/>
        <v>0</v>
      </c>
      <c r="CA22">
        <f t="shared" si="18"/>
        <v>0</v>
      </c>
      <c r="CB22">
        <f t="shared" si="19"/>
        <v>0</v>
      </c>
      <c r="CC22">
        <f t="shared" si="20"/>
        <v>0</v>
      </c>
      <c r="CD22">
        <f t="shared" si="21"/>
        <v>0</v>
      </c>
      <c r="CE22">
        <f t="shared" si="22"/>
        <v>0</v>
      </c>
      <c r="CF22">
        <f t="shared" si="23"/>
        <v>0</v>
      </c>
      <c r="CG22">
        <f t="shared" si="24"/>
        <v>0</v>
      </c>
      <c r="CH22">
        <f t="shared" si="25"/>
        <v>0</v>
      </c>
      <c r="CI22">
        <f t="shared" si="26"/>
        <v>0</v>
      </c>
      <c r="CJ22">
        <f t="shared" si="27"/>
        <v>0</v>
      </c>
      <c r="CK22">
        <f t="shared" si="28"/>
        <v>0</v>
      </c>
      <c r="CL22">
        <f t="shared" si="29"/>
        <v>0</v>
      </c>
      <c r="CM22">
        <f t="shared" si="30"/>
        <v>0</v>
      </c>
      <c r="CN22">
        <f t="shared" si="31"/>
        <v>0</v>
      </c>
    </row>
    <row r="23" spans="1:92" x14ac:dyDescent="0.2">
      <c r="A23" s="1">
        <v>15</v>
      </c>
      <c r="B23" s="1" t="s">
        <v>205</v>
      </c>
      <c r="C23" s="1" t="s">
        <v>379</v>
      </c>
      <c r="D23" s="1" t="s">
        <v>206</v>
      </c>
      <c r="E23" s="96" t="s">
        <v>137</v>
      </c>
      <c r="F23" s="1" t="s">
        <v>161</v>
      </c>
      <c r="G23" s="62">
        <v>4</v>
      </c>
      <c r="H23" s="80">
        <v>37.270000000000003</v>
      </c>
      <c r="J23" s="87">
        <v>0</v>
      </c>
      <c r="K23" s="81">
        <v>43.44</v>
      </c>
      <c r="M23" s="62">
        <v>25</v>
      </c>
      <c r="N23" s="62">
        <v>25</v>
      </c>
      <c r="O23" s="63">
        <v>0</v>
      </c>
      <c r="P23" s="82">
        <v>43.56</v>
      </c>
      <c r="R23" s="63">
        <v>4</v>
      </c>
      <c r="S23" s="82">
        <v>37.380000000000003</v>
      </c>
      <c r="U23" s="63">
        <v>22</v>
      </c>
      <c r="V23" s="63">
        <v>21</v>
      </c>
      <c r="W23" s="62">
        <v>0</v>
      </c>
      <c r="X23" s="81">
        <v>66.61</v>
      </c>
      <c r="Z23" s="62">
        <v>0</v>
      </c>
      <c r="AA23" s="81">
        <v>43.25</v>
      </c>
      <c r="AC23" s="62">
        <v>6</v>
      </c>
      <c r="AD23" s="62">
        <v>6</v>
      </c>
      <c r="BC23">
        <f t="shared" si="0"/>
        <v>52</v>
      </c>
      <c r="BD23" s="24">
        <f>IF($O$4&gt;0,(LARGE(($N23,$V23,$AD23,$AL23,$AT23,$BB23),1)),"0")</f>
        <v>25</v>
      </c>
      <c r="BE23" s="24">
        <f t="shared" si="1"/>
        <v>27</v>
      </c>
      <c r="BG23" s="1">
        <v>1</v>
      </c>
      <c r="BK23">
        <f t="shared" si="2"/>
        <v>4</v>
      </c>
      <c r="BL23">
        <f t="shared" si="3"/>
        <v>37.270000000000003</v>
      </c>
      <c r="BM23">
        <f t="shared" si="4"/>
        <v>0</v>
      </c>
      <c r="BN23">
        <f t="shared" si="5"/>
        <v>43.44</v>
      </c>
      <c r="BO23">
        <f t="shared" si="6"/>
        <v>4</v>
      </c>
      <c r="BP23">
        <f t="shared" si="7"/>
        <v>0</v>
      </c>
      <c r="BQ23">
        <f t="shared" si="8"/>
        <v>43.56</v>
      </c>
      <c r="BR23">
        <f t="shared" si="9"/>
        <v>4</v>
      </c>
      <c r="BS23">
        <f t="shared" si="10"/>
        <v>37.380000000000003</v>
      </c>
      <c r="BT23">
        <f t="shared" si="11"/>
        <v>4</v>
      </c>
      <c r="BU23">
        <f t="shared" si="12"/>
        <v>0</v>
      </c>
      <c r="BV23">
        <f t="shared" si="13"/>
        <v>66.61</v>
      </c>
      <c r="BW23">
        <f t="shared" si="14"/>
        <v>0</v>
      </c>
      <c r="BX23">
        <f t="shared" si="15"/>
        <v>43.25</v>
      </c>
      <c r="BY23">
        <f t="shared" si="16"/>
        <v>0</v>
      </c>
      <c r="BZ23">
        <f t="shared" si="17"/>
        <v>0</v>
      </c>
      <c r="CA23">
        <f t="shared" si="18"/>
        <v>0</v>
      </c>
      <c r="CB23">
        <f t="shared" si="19"/>
        <v>0</v>
      </c>
      <c r="CC23">
        <f t="shared" si="20"/>
        <v>0</v>
      </c>
      <c r="CD23">
        <f t="shared" si="21"/>
        <v>0</v>
      </c>
      <c r="CE23">
        <f t="shared" si="22"/>
        <v>0</v>
      </c>
      <c r="CF23">
        <f t="shared" si="23"/>
        <v>0</v>
      </c>
      <c r="CG23">
        <f t="shared" si="24"/>
        <v>0</v>
      </c>
      <c r="CH23">
        <f t="shared" si="25"/>
        <v>0</v>
      </c>
      <c r="CI23">
        <f t="shared" si="26"/>
        <v>0</v>
      </c>
      <c r="CJ23">
        <f t="shared" si="27"/>
        <v>0</v>
      </c>
      <c r="CK23">
        <f t="shared" si="28"/>
        <v>0</v>
      </c>
      <c r="CL23">
        <f t="shared" si="29"/>
        <v>0</v>
      </c>
      <c r="CM23">
        <f t="shared" si="30"/>
        <v>0</v>
      </c>
      <c r="CN23">
        <f t="shared" si="31"/>
        <v>0</v>
      </c>
    </row>
    <row r="24" spans="1:92" x14ac:dyDescent="0.2">
      <c r="A24" s="1">
        <v>16</v>
      </c>
      <c r="B24" s="1" t="s">
        <v>277</v>
      </c>
      <c r="C24" s="1" t="s">
        <v>419</v>
      </c>
      <c r="D24" s="1" t="s">
        <v>278</v>
      </c>
      <c r="E24" s="96" t="s">
        <v>137</v>
      </c>
      <c r="F24" s="1" t="s">
        <v>156</v>
      </c>
      <c r="G24" s="62">
        <v>0</v>
      </c>
      <c r="H24" s="80">
        <v>38.94</v>
      </c>
      <c r="J24" s="87">
        <v>0</v>
      </c>
      <c r="K24" s="81">
        <v>43.53</v>
      </c>
      <c r="M24" s="62">
        <v>19</v>
      </c>
      <c r="N24" s="62">
        <v>19</v>
      </c>
      <c r="O24" s="63">
        <v>0</v>
      </c>
      <c r="P24" s="82">
        <v>44.71</v>
      </c>
      <c r="R24" s="63">
        <v>0</v>
      </c>
      <c r="S24" s="82">
        <v>39.409999999999997</v>
      </c>
      <c r="U24" s="63">
        <v>9</v>
      </c>
      <c r="V24" s="63">
        <v>9</v>
      </c>
      <c r="W24" s="62">
        <v>12</v>
      </c>
      <c r="X24" s="81">
        <v>81.59</v>
      </c>
      <c r="AC24" s="62">
        <v>20</v>
      </c>
      <c r="AD24" s="62">
        <v>20</v>
      </c>
      <c r="BC24">
        <f t="shared" si="0"/>
        <v>48</v>
      </c>
      <c r="BD24" s="24">
        <f>IF($O$4&gt;0,(LARGE(($N24,$V24,$AD24,$AL24,$AT24,$BB24),1)),"0")</f>
        <v>20</v>
      </c>
      <c r="BE24" s="24">
        <f t="shared" si="1"/>
        <v>28</v>
      </c>
      <c r="BG24" s="1">
        <v>2</v>
      </c>
      <c r="BK24">
        <f t="shared" si="2"/>
        <v>0</v>
      </c>
      <c r="BL24">
        <f t="shared" si="3"/>
        <v>38.94</v>
      </c>
      <c r="BM24">
        <f t="shared" si="4"/>
        <v>0</v>
      </c>
      <c r="BN24">
        <f t="shared" si="5"/>
        <v>43.53</v>
      </c>
      <c r="BO24">
        <f t="shared" si="6"/>
        <v>0</v>
      </c>
      <c r="BP24">
        <f t="shared" si="7"/>
        <v>0</v>
      </c>
      <c r="BQ24">
        <f t="shared" si="8"/>
        <v>44.71</v>
      </c>
      <c r="BR24">
        <f t="shared" si="9"/>
        <v>0</v>
      </c>
      <c r="BS24">
        <f t="shared" si="10"/>
        <v>39.409999999999997</v>
      </c>
      <c r="BT24">
        <f t="shared" si="11"/>
        <v>0</v>
      </c>
      <c r="BU24">
        <f t="shared" si="12"/>
        <v>12</v>
      </c>
      <c r="BV24">
        <f t="shared" si="13"/>
        <v>81.59</v>
      </c>
      <c r="BW24">
        <f t="shared" si="14"/>
        <v>0</v>
      </c>
      <c r="BX24">
        <f t="shared" si="15"/>
        <v>0</v>
      </c>
      <c r="BY24">
        <f t="shared" si="16"/>
        <v>12</v>
      </c>
      <c r="BZ24">
        <f t="shared" si="17"/>
        <v>0</v>
      </c>
      <c r="CA24">
        <f t="shared" si="18"/>
        <v>0</v>
      </c>
      <c r="CB24">
        <f t="shared" si="19"/>
        <v>0</v>
      </c>
      <c r="CC24">
        <f t="shared" si="20"/>
        <v>0</v>
      </c>
      <c r="CD24">
        <f t="shared" si="21"/>
        <v>0</v>
      </c>
      <c r="CE24">
        <f t="shared" si="22"/>
        <v>0</v>
      </c>
      <c r="CF24">
        <f t="shared" si="23"/>
        <v>0</v>
      </c>
      <c r="CG24">
        <f t="shared" si="24"/>
        <v>0</v>
      </c>
      <c r="CH24">
        <f t="shared" si="25"/>
        <v>0</v>
      </c>
      <c r="CI24">
        <f t="shared" si="26"/>
        <v>0</v>
      </c>
      <c r="CJ24">
        <f t="shared" si="27"/>
        <v>0</v>
      </c>
      <c r="CK24">
        <f t="shared" si="28"/>
        <v>0</v>
      </c>
      <c r="CL24">
        <f t="shared" si="29"/>
        <v>0</v>
      </c>
      <c r="CM24">
        <f t="shared" si="30"/>
        <v>0</v>
      </c>
      <c r="CN24">
        <f t="shared" si="31"/>
        <v>0</v>
      </c>
    </row>
    <row r="25" spans="1:92" x14ac:dyDescent="0.2">
      <c r="A25" s="1">
        <v>17</v>
      </c>
      <c r="B25" s="1" t="s">
        <v>289</v>
      </c>
      <c r="C25" s="1" t="s">
        <v>424</v>
      </c>
      <c r="D25" s="1" t="s">
        <v>290</v>
      </c>
      <c r="E25" s="96" t="s">
        <v>137</v>
      </c>
      <c r="F25" s="1" t="s">
        <v>161</v>
      </c>
      <c r="G25" s="62">
        <v>0</v>
      </c>
      <c r="H25" s="80">
        <v>38.869999999999997</v>
      </c>
      <c r="J25" s="87">
        <v>4</v>
      </c>
      <c r="K25" s="81">
        <v>44.29</v>
      </c>
      <c r="M25" s="62">
        <v>26</v>
      </c>
      <c r="N25" s="62">
        <v>26</v>
      </c>
      <c r="O25" s="63">
        <v>4</v>
      </c>
      <c r="P25" s="82">
        <v>48.09</v>
      </c>
      <c r="R25" s="63">
        <v>0</v>
      </c>
      <c r="S25" s="82">
        <v>43.33</v>
      </c>
      <c r="U25" s="63">
        <v>26</v>
      </c>
      <c r="V25" s="63">
        <v>25</v>
      </c>
      <c r="W25" s="62">
        <v>0</v>
      </c>
      <c r="X25" s="81">
        <v>74.8</v>
      </c>
      <c r="Z25" s="62">
        <v>0</v>
      </c>
      <c r="AA25" s="81">
        <v>44.93</v>
      </c>
      <c r="AC25" s="62">
        <v>8</v>
      </c>
      <c r="AD25" s="62">
        <v>8</v>
      </c>
      <c r="BC25">
        <f t="shared" si="0"/>
        <v>59</v>
      </c>
      <c r="BD25" s="24">
        <f>IF($O$4&gt;0,(LARGE(($N25,$V25,$AD25,$AL25,$AT25,$BB25),1)),"0")</f>
        <v>26</v>
      </c>
      <c r="BE25" s="24">
        <f t="shared" si="1"/>
        <v>33</v>
      </c>
      <c r="BK25">
        <f t="shared" si="2"/>
        <v>0</v>
      </c>
      <c r="BL25">
        <f t="shared" si="3"/>
        <v>38.869999999999997</v>
      </c>
      <c r="BM25">
        <f t="shared" si="4"/>
        <v>4</v>
      </c>
      <c r="BN25">
        <f t="shared" si="5"/>
        <v>44.29</v>
      </c>
      <c r="BO25">
        <f t="shared" si="6"/>
        <v>4</v>
      </c>
      <c r="BP25">
        <f t="shared" si="7"/>
        <v>4</v>
      </c>
      <c r="BQ25">
        <f t="shared" si="8"/>
        <v>48.09</v>
      </c>
      <c r="BR25">
        <f t="shared" si="9"/>
        <v>0</v>
      </c>
      <c r="BS25">
        <f t="shared" si="10"/>
        <v>43.33</v>
      </c>
      <c r="BT25">
        <f t="shared" si="11"/>
        <v>4</v>
      </c>
      <c r="BU25">
        <f t="shared" si="12"/>
        <v>0</v>
      </c>
      <c r="BV25">
        <f t="shared" si="13"/>
        <v>74.8</v>
      </c>
      <c r="BW25">
        <f t="shared" si="14"/>
        <v>0</v>
      </c>
      <c r="BX25">
        <f t="shared" si="15"/>
        <v>44.93</v>
      </c>
      <c r="BY25">
        <f t="shared" si="16"/>
        <v>0</v>
      </c>
      <c r="BZ25">
        <f t="shared" si="17"/>
        <v>0</v>
      </c>
      <c r="CA25">
        <f t="shared" si="18"/>
        <v>0</v>
      </c>
      <c r="CB25">
        <f t="shared" si="19"/>
        <v>0</v>
      </c>
      <c r="CC25">
        <f t="shared" si="20"/>
        <v>0</v>
      </c>
      <c r="CD25">
        <f t="shared" si="21"/>
        <v>0</v>
      </c>
      <c r="CE25">
        <f t="shared" si="22"/>
        <v>0</v>
      </c>
      <c r="CF25">
        <f t="shared" si="23"/>
        <v>0</v>
      </c>
      <c r="CG25">
        <f t="shared" si="24"/>
        <v>0</v>
      </c>
      <c r="CH25">
        <f t="shared" si="25"/>
        <v>0</v>
      </c>
      <c r="CI25">
        <f t="shared" si="26"/>
        <v>0</v>
      </c>
      <c r="CJ25">
        <f t="shared" si="27"/>
        <v>0</v>
      </c>
      <c r="CK25">
        <f t="shared" si="28"/>
        <v>0</v>
      </c>
      <c r="CL25">
        <f t="shared" si="29"/>
        <v>0</v>
      </c>
      <c r="CM25">
        <f t="shared" si="30"/>
        <v>0</v>
      </c>
      <c r="CN25">
        <f t="shared" si="31"/>
        <v>0</v>
      </c>
    </row>
    <row r="26" spans="1:92" x14ac:dyDescent="0.2">
      <c r="A26" s="1">
        <v>18</v>
      </c>
      <c r="B26" s="1" t="s">
        <v>463</v>
      </c>
      <c r="C26" s="1" t="s">
        <v>503</v>
      </c>
      <c r="D26" s="1" t="s">
        <v>464</v>
      </c>
      <c r="E26" s="96" t="s">
        <v>137</v>
      </c>
      <c r="F26" s="1" t="s">
        <v>161</v>
      </c>
      <c r="N26" s="62">
        <v>99</v>
      </c>
      <c r="O26" s="63">
        <v>0</v>
      </c>
      <c r="P26" s="82">
        <v>52.97</v>
      </c>
      <c r="R26" s="63">
        <v>0</v>
      </c>
      <c r="S26" s="82">
        <v>41.93</v>
      </c>
      <c r="U26" s="63">
        <v>14</v>
      </c>
      <c r="V26" s="63">
        <v>14</v>
      </c>
      <c r="W26" s="62">
        <v>8</v>
      </c>
      <c r="X26" s="81">
        <v>77.72</v>
      </c>
      <c r="AC26" s="62">
        <v>19</v>
      </c>
      <c r="AD26" s="62">
        <v>19</v>
      </c>
      <c r="BC26">
        <f t="shared" si="0"/>
        <v>132</v>
      </c>
      <c r="BD26" s="24">
        <f>IF($O$4&gt;0,(LARGE(($N26,$V26,$AD26,$AL26,$AT26,$BB26),1)),"0")</f>
        <v>99</v>
      </c>
      <c r="BE26" s="24">
        <f t="shared" si="1"/>
        <v>33</v>
      </c>
      <c r="BK26">
        <f t="shared" si="2"/>
        <v>0</v>
      </c>
      <c r="BL26">
        <f t="shared" si="3"/>
        <v>0</v>
      </c>
      <c r="BM26">
        <f t="shared" si="4"/>
        <v>0</v>
      </c>
      <c r="BN26">
        <f t="shared" si="5"/>
        <v>0</v>
      </c>
      <c r="BO26">
        <f t="shared" si="6"/>
        <v>0</v>
      </c>
      <c r="BP26">
        <f t="shared" si="7"/>
        <v>0</v>
      </c>
      <c r="BQ26">
        <f t="shared" si="8"/>
        <v>52.97</v>
      </c>
      <c r="BR26">
        <f t="shared" si="9"/>
        <v>0</v>
      </c>
      <c r="BS26">
        <f t="shared" si="10"/>
        <v>41.93</v>
      </c>
      <c r="BT26">
        <f t="shared" si="11"/>
        <v>0</v>
      </c>
      <c r="BU26">
        <f t="shared" si="12"/>
        <v>8</v>
      </c>
      <c r="BV26">
        <f t="shared" si="13"/>
        <v>77.72</v>
      </c>
      <c r="BW26">
        <f t="shared" si="14"/>
        <v>0</v>
      </c>
      <c r="BX26">
        <f t="shared" si="15"/>
        <v>0</v>
      </c>
      <c r="BY26">
        <f t="shared" si="16"/>
        <v>8</v>
      </c>
      <c r="BZ26">
        <f t="shared" si="17"/>
        <v>0</v>
      </c>
      <c r="CA26">
        <f t="shared" si="18"/>
        <v>0</v>
      </c>
      <c r="CB26">
        <f t="shared" si="19"/>
        <v>0</v>
      </c>
      <c r="CC26">
        <f t="shared" si="20"/>
        <v>0</v>
      </c>
      <c r="CD26">
        <f t="shared" si="21"/>
        <v>0</v>
      </c>
      <c r="CE26">
        <f t="shared" si="22"/>
        <v>0</v>
      </c>
      <c r="CF26">
        <f t="shared" si="23"/>
        <v>0</v>
      </c>
      <c r="CG26">
        <f t="shared" si="24"/>
        <v>0</v>
      </c>
      <c r="CH26">
        <f t="shared" si="25"/>
        <v>0</v>
      </c>
      <c r="CI26">
        <f t="shared" si="26"/>
        <v>0</v>
      </c>
      <c r="CJ26">
        <f t="shared" si="27"/>
        <v>0</v>
      </c>
      <c r="CK26">
        <f t="shared" si="28"/>
        <v>0</v>
      </c>
      <c r="CL26">
        <f t="shared" si="29"/>
        <v>0</v>
      </c>
      <c r="CM26">
        <f t="shared" si="30"/>
        <v>0</v>
      </c>
      <c r="CN26">
        <f t="shared" si="31"/>
        <v>0</v>
      </c>
    </row>
    <row r="27" spans="1:92" x14ac:dyDescent="0.2">
      <c r="A27" s="1">
        <v>19</v>
      </c>
      <c r="B27" s="1" t="s">
        <v>261</v>
      </c>
      <c r="C27" s="1" t="s">
        <v>393</v>
      </c>
      <c r="D27" s="1" t="s">
        <v>262</v>
      </c>
      <c r="E27" s="96" t="s">
        <v>137</v>
      </c>
      <c r="F27" s="1" t="s">
        <v>156</v>
      </c>
      <c r="G27" s="62">
        <v>0</v>
      </c>
      <c r="H27" s="80">
        <v>37.200000000000003</v>
      </c>
      <c r="J27" s="87">
        <v>0</v>
      </c>
      <c r="K27" s="81">
        <v>41.25</v>
      </c>
      <c r="M27" s="62">
        <v>10</v>
      </c>
      <c r="N27" s="62">
        <v>10</v>
      </c>
      <c r="O27" s="63">
        <v>5</v>
      </c>
      <c r="P27" s="82">
        <v>59.72</v>
      </c>
      <c r="R27" s="63">
        <v>0</v>
      </c>
      <c r="S27" s="82">
        <v>40.270000000000003</v>
      </c>
      <c r="U27" s="63">
        <v>28</v>
      </c>
      <c r="V27" s="63">
        <v>27</v>
      </c>
      <c r="W27" s="104" t="s">
        <v>322</v>
      </c>
      <c r="AD27" s="62">
        <v>90</v>
      </c>
      <c r="BC27">
        <f t="shared" si="0"/>
        <v>127</v>
      </c>
      <c r="BD27" s="24">
        <f>IF($O$4&gt;0,(LARGE(($N27,$V27,$AD27,$AL27,$AT27,$BB27),1)),"0")</f>
        <v>90</v>
      </c>
      <c r="BE27" s="24">
        <f t="shared" si="1"/>
        <v>37</v>
      </c>
      <c r="BK27">
        <f t="shared" si="2"/>
        <v>0</v>
      </c>
      <c r="BL27">
        <f t="shared" si="3"/>
        <v>37.200000000000003</v>
      </c>
      <c r="BM27">
        <f t="shared" si="4"/>
        <v>0</v>
      </c>
      <c r="BN27">
        <f t="shared" si="5"/>
        <v>41.25</v>
      </c>
      <c r="BO27">
        <f t="shared" si="6"/>
        <v>0</v>
      </c>
      <c r="BP27">
        <f t="shared" si="7"/>
        <v>5</v>
      </c>
      <c r="BQ27">
        <f t="shared" si="8"/>
        <v>59.72</v>
      </c>
      <c r="BR27">
        <f t="shared" si="9"/>
        <v>0</v>
      </c>
      <c r="BS27">
        <f t="shared" si="10"/>
        <v>40.270000000000003</v>
      </c>
      <c r="BT27">
        <f t="shared" si="11"/>
        <v>5</v>
      </c>
      <c r="BU27">
        <f t="shared" si="12"/>
        <v>199</v>
      </c>
      <c r="BV27">
        <f t="shared" si="13"/>
        <v>0</v>
      </c>
      <c r="BW27">
        <f t="shared" si="14"/>
        <v>0</v>
      </c>
      <c r="BX27">
        <f t="shared" si="15"/>
        <v>0</v>
      </c>
      <c r="BY27">
        <f t="shared" si="16"/>
        <v>199</v>
      </c>
      <c r="BZ27">
        <f t="shared" si="17"/>
        <v>0</v>
      </c>
      <c r="CA27">
        <f t="shared" si="18"/>
        <v>0</v>
      </c>
      <c r="CB27">
        <f t="shared" si="19"/>
        <v>0</v>
      </c>
      <c r="CC27">
        <f t="shared" si="20"/>
        <v>0</v>
      </c>
      <c r="CD27">
        <f t="shared" si="21"/>
        <v>0</v>
      </c>
      <c r="CE27">
        <f t="shared" si="22"/>
        <v>0</v>
      </c>
      <c r="CF27">
        <f t="shared" si="23"/>
        <v>0</v>
      </c>
      <c r="CG27">
        <f t="shared" si="24"/>
        <v>0</v>
      </c>
      <c r="CH27">
        <f t="shared" si="25"/>
        <v>0</v>
      </c>
      <c r="CI27">
        <f t="shared" si="26"/>
        <v>0</v>
      </c>
      <c r="CJ27">
        <f t="shared" si="27"/>
        <v>0</v>
      </c>
      <c r="CK27">
        <f t="shared" si="28"/>
        <v>0</v>
      </c>
      <c r="CL27">
        <f t="shared" si="29"/>
        <v>0</v>
      </c>
      <c r="CM27">
        <f t="shared" si="30"/>
        <v>0</v>
      </c>
      <c r="CN27">
        <f t="shared" si="31"/>
        <v>0</v>
      </c>
    </row>
    <row r="28" spans="1:92" x14ac:dyDescent="0.2">
      <c r="A28" s="1">
        <v>20</v>
      </c>
      <c r="B28" s="1" t="s">
        <v>255</v>
      </c>
      <c r="C28" s="1" t="s">
        <v>412</v>
      </c>
      <c r="D28" s="1" t="s">
        <v>256</v>
      </c>
      <c r="E28" s="96" t="s">
        <v>137</v>
      </c>
      <c r="F28" s="1" t="s">
        <v>177</v>
      </c>
      <c r="G28" s="62">
        <v>0</v>
      </c>
      <c r="H28" s="80">
        <v>34</v>
      </c>
      <c r="J28" s="87">
        <v>0</v>
      </c>
      <c r="K28" s="81">
        <v>38.82</v>
      </c>
      <c r="M28" s="62">
        <v>7</v>
      </c>
      <c r="N28" s="62">
        <v>7</v>
      </c>
      <c r="O28" s="63">
        <v>4</v>
      </c>
      <c r="P28" s="82">
        <v>43.14</v>
      </c>
      <c r="R28" s="63">
        <v>6</v>
      </c>
      <c r="S28" s="82">
        <v>53.69</v>
      </c>
      <c r="U28" s="63">
        <v>35</v>
      </c>
      <c r="V28" s="63">
        <v>34</v>
      </c>
      <c r="AD28" s="62">
        <v>99</v>
      </c>
      <c r="BC28">
        <f t="shared" si="0"/>
        <v>140</v>
      </c>
      <c r="BD28" s="24">
        <f>IF($O$4&gt;0,(LARGE(($N28,$V28,$AD28,$AL28,$AT28,$BB28),1)),"0")</f>
        <v>99</v>
      </c>
      <c r="BE28" s="24">
        <f t="shared" si="1"/>
        <v>41</v>
      </c>
      <c r="BK28">
        <f t="shared" si="2"/>
        <v>0</v>
      </c>
      <c r="BL28">
        <f t="shared" si="3"/>
        <v>34</v>
      </c>
      <c r="BM28">
        <f t="shared" si="4"/>
        <v>0</v>
      </c>
      <c r="BN28">
        <f t="shared" si="5"/>
        <v>38.82</v>
      </c>
      <c r="BO28">
        <f t="shared" si="6"/>
        <v>0</v>
      </c>
      <c r="BP28">
        <f t="shared" si="7"/>
        <v>4</v>
      </c>
      <c r="BQ28">
        <f t="shared" si="8"/>
        <v>43.14</v>
      </c>
      <c r="BR28">
        <f t="shared" si="9"/>
        <v>6</v>
      </c>
      <c r="BS28">
        <f t="shared" si="10"/>
        <v>53.69</v>
      </c>
      <c r="BT28">
        <f t="shared" si="11"/>
        <v>10</v>
      </c>
      <c r="BU28">
        <f t="shared" si="12"/>
        <v>0</v>
      </c>
      <c r="BV28">
        <f t="shared" si="13"/>
        <v>0</v>
      </c>
      <c r="BW28">
        <f t="shared" si="14"/>
        <v>0</v>
      </c>
      <c r="BX28">
        <f t="shared" si="15"/>
        <v>0</v>
      </c>
      <c r="BY28">
        <f t="shared" si="16"/>
        <v>0</v>
      </c>
      <c r="BZ28">
        <f t="shared" si="17"/>
        <v>0</v>
      </c>
      <c r="CA28">
        <f t="shared" si="18"/>
        <v>0</v>
      </c>
      <c r="CB28">
        <f t="shared" si="19"/>
        <v>0</v>
      </c>
      <c r="CC28">
        <f t="shared" si="20"/>
        <v>0</v>
      </c>
      <c r="CD28">
        <f t="shared" si="21"/>
        <v>0</v>
      </c>
      <c r="CE28">
        <f t="shared" si="22"/>
        <v>0</v>
      </c>
      <c r="CF28">
        <f t="shared" si="23"/>
        <v>0</v>
      </c>
      <c r="CG28">
        <f t="shared" si="24"/>
        <v>0</v>
      </c>
      <c r="CH28">
        <f t="shared" si="25"/>
        <v>0</v>
      </c>
      <c r="CI28">
        <f t="shared" si="26"/>
        <v>0</v>
      </c>
      <c r="CJ28">
        <f t="shared" si="27"/>
        <v>0</v>
      </c>
      <c r="CK28">
        <f t="shared" si="28"/>
        <v>0</v>
      </c>
      <c r="CL28">
        <f t="shared" si="29"/>
        <v>0</v>
      </c>
      <c r="CM28">
        <f t="shared" si="30"/>
        <v>0</v>
      </c>
      <c r="CN28">
        <f t="shared" si="31"/>
        <v>0</v>
      </c>
    </row>
    <row r="29" spans="1:92" x14ac:dyDescent="0.2">
      <c r="A29" s="1">
        <v>21</v>
      </c>
      <c r="B29" s="1" t="s">
        <v>445</v>
      </c>
      <c r="C29" s="1" t="s">
        <v>495</v>
      </c>
      <c r="D29" s="1" t="s">
        <v>446</v>
      </c>
      <c r="E29" s="96" t="s">
        <v>137</v>
      </c>
      <c r="F29" s="1" t="s">
        <v>161</v>
      </c>
      <c r="N29" s="62">
        <v>99</v>
      </c>
      <c r="O29" s="63">
        <v>4</v>
      </c>
      <c r="P29" s="82">
        <v>47.91</v>
      </c>
      <c r="R29" s="63">
        <v>4</v>
      </c>
      <c r="S29" s="82">
        <v>45.04</v>
      </c>
      <c r="U29" s="63">
        <v>33</v>
      </c>
      <c r="V29" s="63">
        <v>32</v>
      </c>
      <c r="W29" s="62">
        <v>0</v>
      </c>
      <c r="X29" s="81">
        <v>74.48</v>
      </c>
      <c r="Z29" s="62">
        <v>0</v>
      </c>
      <c r="AA29" s="81">
        <v>47.54</v>
      </c>
      <c r="AC29" s="62">
        <v>10</v>
      </c>
      <c r="AD29" s="62">
        <v>10</v>
      </c>
      <c r="BC29">
        <f t="shared" si="0"/>
        <v>141</v>
      </c>
      <c r="BD29" s="24">
        <f>IF($O$4&gt;0,(LARGE(($N29,$V29,$AD29,$AL29,$AT29,$BB29),1)),"0")</f>
        <v>99</v>
      </c>
      <c r="BE29" s="24">
        <f t="shared" si="1"/>
        <v>42</v>
      </c>
      <c r="BK29">
        <f t="shared" si="2"/>
        <v>0</v>
      </c>
      <c r="BL29">
        <f t="shared" si="3"/>
        <v>0</v>
      </c>
      <c r="BM29">
        <f t="shared" si="4"/>
        <v>0</v>
      </c>
      <c r="BN29">
        <f t="shared" si="5"/>
        <v>0</v>
      </c>
      <c r="BO29">
        <f t="shared" si="6"/>
        <v>0</v>
      </c>
      <c r="BP29">
        <f t="shared" si="7"/>
        <v>4</v>
      </c>
      <c r="BQ29">
        <f t="shared" si="8"/>
        <v>47.91</v>
      </c>
      <c r="BR29">
        <f t="shared" si="9"/>
        <v>4</v>
      </c>
      <c r="BS29">
        <f t="shared" si="10"/>
        <v>45.04</v>
      </c>
      <c r="BT29">
        <f t="shared" si="11"/>
        <v>8</v>
      </c>
      <c r="BU29">
        <f t="shared" si="12"/>
        <v>0</v>
      </c>
      <c r="BV29">
        <f t="shared" si="13"/>
        <v>74.48</v>
      </c>
      <c r="BW29">
        <f t="shared" si="14"/>
        <v>0</v>
      </c>
      <c r="BX29">
        <f t="shared" si="15"/>
        <v>47.54</v>
      </c>
      <c r="BY29">
        <f t="shared" si="16"/>
        <v>0</v>
      </c>
      <c r="BZ29">
        <f t="shared" si="17"/>
        <v>0</v>
      </c>
      <c r="CA29">
        <f t="shared" si="18"/>
        <v>0</v>
      </c>
      <c r="CB29">
        <f t="shared" si="19"/>
        <v>0</v>
      </c>
      <c r="CC29">
        <f t="shared" si="20"/>
        <v>0</v>
      </c>
      <c r="CD29">
        <f t="shared" si="21"/>
        <v>0</v>
      </c>
      <c r="CE29">
        <f t="shared" si="22"/>
        <v>0</v>
      </c>
      <c r="CF29">
        <f t="shared" si="23"/>
        <v>0</v>
      </c>
      <c r="CG29">
        <f t="shared" si="24"/>
        <v>0</v>
      </c>
      <c r="CH29">
        <f t="shared" si="25"/>
        <v>0</v>
      </c>
      <c r="CI29">
        <f t="shared" si="26"/>
        <v>0</v>
      </c>
      <c r="CJ29">
        <f t="shared" si="27"/>
        <v>0</v>
      </c>
      <c r="CK29">
        <f t="shared" si="28"/>
        <v>0</v>
      </c>
      <c r="CL29">
        <f t="shared" si="29"/>
        <v>0</v>
      </c>
      <c r="CM29">
        <f t="shared" si="30"/>
        <v>0</v>
      </c>
      <c r="CN29">
        <f t="shared" si="31"/>
        <v>0</v>
      </c>
    </row>
    <row r="30" spans="1:92" ht="16.5" customHeight="1" x14ac:dyDescent="0.2">
      <c r="A30" s="1">
        <v>22</v>
      </c>
      <c r="B30" s="1" t="s">
        <v>299</v>
      </c>
      <c r="C30" s="1" t="s">
        <v>382</v>
      </c>
      <c r="D30" s="1" t="s">
        <v>300</v>
      </c>
      <c r="E30" s="96" t="s">
        <v>137</v>
      </c>
      <c r="F30" s="1" t="s">
        <v>161</v>
      </c>
      <c r="G30" s="62">
        <v>4</v>
      </c>
      <c r="H30" s="80">
        <v>37.409999999999997</v>
      </c>
      <c r="J30" s="87">
        <v>0</v>
      </c>
      <c r="K30" s="81">
        <v>47.69</v>
      </c>
      <c r="M30" s="62">
        <v>31</v>
      </c>
      <c r="N30" s="62">
        <v>31</v>
      </c>
      <c r="O30" s="63">
        <v>0</v>
      </c>
      <c r="P30" s="82">
        <v>51.69</v>
      </c>
      <c r="R30" s="63">
        <v>0</v>
      </c>
      <c r="S30" s="82">
        <v>41.2</v>
      </c>
      <c r="U30" s="63">
        <v>11</v>
      </c>
      <c r="V30" s="63">
        <v>11</v>
      </c>
      <c r="AD30" s="62">
        <v>99</v>
      </c>
      <c r="BC30">
        <f t="shared" si="0"/>
        <v>141</v>
      </c>
      <c r="BD30" s="24">
        <f>IF($O$4&gt;0,(LARGE(($N30,$V30,$AD30,$AL30,$AT30,$BB30),1)),"0")</f>
        <v>99</v>
      </c>
      <c r="BE30" s="24">
        <f t="shared" si="1"/>
        <v>42</v>
      </c>
      <c r="BK30">
        <f t="shared" si="2"/>
        <v>4</v>
      </c>
      <c r="BL30">
        <f t="shared" si="3"/>
        <v>37.409999999999997</v>
      </c>
      <c r="BM30">
        <f t="shared" si="4"/>
        <v>0</v>
      </c>
      <c r="BN30">
        <f t="shared" si="5"/>
        <v>47.69</v>
      </c>
      <c r="BO30">
        <f t="shared" si="6"/>
        <v>4</v>
      </c>
      <c r="BP30">
        <f t="shared" si="7"/>
        <v>0</v>
      </c>
      <c r="BQ30">
        <f t="shared" si="8"/>
        <v>51.69</v>
      </c>
      <c r="BR30">
        <f t="shared" si="9"/>
        <v>0</v>
      </c>
      <c r="BS30">
        <f t="shared" si="10"/>
        <v>41.2</v>
      </c>
      <c r="BT30">
        <f t="shared" si="11"/>
        <v>0</v>
      </c>
      <c r="BU30">
        <f t="shared" si="12"/>
        <v>0</v>
      </c>
      <c r="BV30">
        <f t="shared" si="13"/>
        <v>0</v>
      </c>
      <c r="BW30">
        <f t="shared" si="14"/>
        <v>0</v>
      </c>
      <c r="BX30">
        <f t="shared" si="15"/>
        <v>0</v>
      </c>
      <c r="BY30">
        <f t="shared" si="16"/>
        <v>0</v>
      </c>
      <c r="BZ30">
        <f t="shared" si="17"/>
        <v>0</v>
      </c>
      <c r="CA30">
        <f t="shared" si="18"/>
        <v>0</v>
      </c>
      <c r="CB30">
        <f t="shared" si="19"/>
        <v>0</v>
      </c>
      <c r="CC30">
        <f t="shared" si="20"/>
        <v>0</v>
      </c>
      <c r="CD30">
        <f t="shared" si="21"/>
        <v>0</v>
      </c>
      <c r="CE30">
        <f t="shared" si="22"/>
        <v>0</v>
      </c>
      <c r="CF30">
        <f t="shared" si="23"/>
        <v>0</v>
      </c>
      <c r="CG30">
        <f t="shared" si="24"/>
        <v>0</v>
      </c>
      <c r="CH30">
        <f t="shared" si="25"/>
        <v>0</v>
      </c>
      <c r="CI30">
        <f t="shared" si="26"/>
        <v>0</v>
      </c>
      <c r="CJ30">
        <f t="shared" si="27"/>
        <v>0</v>
      </c>
      <c r="CK30">
        <f t="shared" si="28"/>
        <v>0</v>
      </c>
      <c r="CL30">
        <f t="shared" si="29"/>
        <v>0</v>
      </c>
      <c r="CM30">
        <f t="shared" si="30"/>
        <v>0</v>
      </c>
      <c r="CN30">
        <f t="shared" si="31"/>
        <v>0</v>
      </c>
    </row>
    <row r="31" spans="1:92" x14ac:dyDescent="0.2">
      <c r="A31" s="1">
        <v>23</v>
      </c>
      <c r="B31" s="1" t="s">
        <v>283</v>
      </c>
      <c r="C31" s="1" t="s">
        <v>421</v>
      </c>
      <c r="D31" s="1" t="s">
        <v>284</v>
      </c>
      <c r="E31" s="96" t="s">
        <v>137</v>
      </c>
      <c r="F31" s="1" t="s">
        <v>161</v>
      </c>
      <c r="G31" s="62">
        <v>0</v>
      </c>
      <c r="H31" s="80">
        <v>40.78</v>
      </c>
      <c r="J31" s="87">
        <v>0</v>
      </c>
      <c r="K31" s="81">
        <v>48.2</v>
      </c>
      <c r="M31" s="62">
        <v>22</v>
      </c>
      <c r="N31" s="62">
        <v>22</v>
      </c>
      <c r="V31" s="63">
        <v>99</v>
      </c>
      <c r="W31" s="62">
        <v>12</v>
      </c>
      <c r="X31" s="81">
        <v>81.94</v>
      </c>
      <c r="AC31" s="62">
        <v>21</v>
      </c>
      <c r="AD31" s="62">
        <v>21</v>
      </c>
      <c r="BC31">
        <f t="shared" si="0"/>
        <v>142</v>
      </c>
      <c r="BD31" s="24">
        <f>IF($O$4&gt;0,(LARGE(($N31,$V31,$AD31,$AL31,$AT31,$BB31),1)),"0")</f>
        <v>99</v>
      </c>
      <c r="BE31" s="24">
        <f t="shared" si="1"/>
        <v>43</v>
      </c>
      <c r="BK31">
        <f t="shared" si="2"/>
        <v>0</v>
      </c>
      <c r="BL31">
        <f t="shared" si="3"/>
        <v>40.78</v>
      </c>
      <c r="BM31">
        <f t="shared" si="4"/>
        <v>0</v>
      </c>
      <c r="BN31">
        <f t="shared" si="5"/>
        <v>48.2</v>
      </c>
      <c r="BO31">
        <f t="shared" si="6"/>
        <v>0</v>
      </c>
      <c r="BP31">
        <f t="shared" si="7"/>
        <v>0</v>
      </c>
      <c r="BQ31">
        <f t="shared" si="8"/>
        <v>0</v>
      </c>
      <c r="BR31">
        <f t="shared" si="9"/>
        <v>0</v>
      </c>
      <c r="BS31">
        <f t="shared" si="10"/>
        <v>0</v>
      </c>
      <c r="BT31">
        <f t="shared" si="11"/>
        <v>0</v>
      </c>
      <c r="BU31">
        <f t="shared" si="12"/>
        <v>12</v>
      </c>
      <c r="BV31">
        <f t="shared" si="13"/>
        <v>81.94</v>
      </c>
      <c r="BW31">
        <f t="shared" si="14"/>
        <v>0</v>
      </c>
      <c r="BX31">
        <f t="shared" si="15"/>
        <v>0</v>
      </c>
      <c r="BY31">
        <f t="shared" si="16"/>
        <v>12</v>
      </c>
      <c r="BZ31">
        <f t="shared" si="17"/>
        <v>0</v>
      </c>
      <c r="CA31">
        <f t="shared" si="18"/>
        <v>0</v>
      </c>
      <c r="CB31">
        <f t="shared" si="19"/>
        <v>0</v>
      </c>
      <c r="CC31">
        <f t="shared" si="20"/>
        <v>0</v>
      </c>
      <c r="CD31">
        <f t="shared" si="21"/>
        <v>0</v>
      </c>
      <c r="CE31">
        <f t="shared" si="22"/>
        <v>0</v>
      </c>
      <c r="CF31">
        <f t="shared" si="23"/>
        <v>0</v>
      </c>
      <c r="CG31">
        <f t="shared" si="24"/>
        <v>0</v>
      </c>
      <c r="CH31">
        <f t="shared" si="25"/>
        <v>0</v>
      </c>
      <c r="CI31">
        <f t="shared" si="26"/>
        <v>0</v>
      </c>
      <c r="CJ31">
        <f t="shared" si="27"/>
        <v>0</v>
      </c>
      <c r="CK31">
        <f t="shared" si="28"/>
        <v>0</v>
      </c>
      <c r="CL31">
        <f t="shared" si="29"/>
        <v>0</v>
      </c>
      <c r="CM31">
        <f t="shared" si="30"/>
        <v>0</v>
      </c>
      <c r="CN31">
        <f t="shared" si="31"/>
        <v>0</v>
      </c>
    </row>
    <row r="32" spans="1:92" x14ac:dyDescent="0.2">
      <c r="A32" s="1">
        <v>24</v>
      </c>
      <c r="B32" s="1" t="s">
        <v>171</v>
      </c>
      <c r="C32" s="1" t="s">
        <v>381</v>
      </c>
      <c r="D32" s="1" t="s">
        <v>172</v>
      </c>
      <c r="E32" s="96" t="s">
        <v>137</v>
      </c>
      <c r="F32" s="1" t="s">
        <v>161</v>
      </c>
      <c r="G32" s="62">
        <v>0</v>
      </c>
      <c r="H32" s="80">
        <v>40.42</v>
      </c>
      <c r="J32" s="87">
        <v>0</v>
      </c>
      <c r="K32" s="81">
        <v>42.67</v>
      </c>
      <c r="M32" s="62">
        <v>17</v>
      </c>
      <c r="N32" s="62">
        <v>17</v>
      </c>
      <c r="O32" s="63">
        <v>4</v>
      </c>
      <c r="P32" s="82">
        <v>53.47</v>
      </c>
      <c r="R32" s="63">
        <v>0</v>
      </c>
      <c r="S32" s="82">
        <v>45.9</v>
      </c>
      <c r="U32" s="63">
        <v>27</v>
      </c>
      <c r="V32" s="63">
        <v>26</v>
      </c>
      <c r="AD32" s="62">
        <v>99</v>
      </c>
      <c r="BC32">
        <f t="shared" si="0"/>
        <v>142</v>
      </c>
      <c r="BD32" s="24">
        <f>IF($O$4&gt;0,(LARGE(($N32,$V32,$AD32,$AL32,$AT32,$BB32),1)),"0")</f>
        <v>99</v>
      </c>
      <c r="BE32" s="24">
        <f t="shared" si="1"/>
        <v>43</v>
      </c>
      <c r="BK32">
        <f t="shared" si="2"/>
        <v>0</v>
      </c>
      <c r="BL32">
        <f t="shared" si="3"/>
        <v>40.42</v>
      </c>
      <c r="BM32">
        <f t="shared" si="4"/>
        <v>0</v>
      </c>
      <c r="BN32">
        <f t="shared" si="5"/>
        <v>42.67</v>
      </c>
      <c r="BO32">
        <f t="shared" si="6"/>
        <v>0</v>
      </c>
      <c r="BP32">
        <f t="shared" si="7"/>
        <v>4</v>
      </c>
      <c r="BQ32">
        <f t="shared" si="8"/>
        <v>53.47</v>
      </c>
      <c r="BR32">
        <f t="shared" si="9"/>
        <v>0</v>
      </c>
      <c r="BS32">
        <f t="shared" si="10"/>
        <v>45.9</v>
      </c>
      <c r="BT32">
        <f t="shared" si="11"/>
        <v>4</v>
      </c>
      <c r="BU32">
        <f t="shared" si="12"/>
        <v>0</v>
      </c>
      <c r="BV32">
        <f t="shared" si="13"/>
        <v>0</v>
      </c>
      <c r="BW32">
        <f t="shared" si="14"/>
        <v>0</v>
      </c>
      <c r="BX32">
        <f t="shared" si="15"/>
        <v>0</v>
      </c>
      <c r="BY32">
        <f t="shared" si="16"/>
        <v>0</v>
      </c>
      <c r="BZ32">
        <f t="shared" si="17"/>
        <v>0</v>
      </c>
      <c r="CA32">
        <f t="shared" si="18"/>
        <v>0</v>
      </c>
      <c r="CB32">
        <f t="shared" si="19"/>
        <v>0</v>
      </c>
      <c r="CC32">
        <f t="shared" si="20"/>
        <v>0</v>
      </c>
      <c r="CD32">
        <f t="shared" si="21"/>
        <v>0</v>
      </c>
      <c r="CE32">
        <f t="shared" si="22"/>
        <v>0</v>
      </c>
      <c r="CF32">
        <f t="shared" si="23"/>
        <v>0</v>
      </c>
      <c r="CG32">
        <f t="shared" si="24"/>
        <v>0</v>
      </c>
      <c r="CH32">
        <f t="shared" si="25"/>
        <v>0</v>
      </c>
      <c r="CI32">
        <f t="shared" si="26"/>
        <v>0</v>
      </c>
      <c r="CJ32">
        <f t="shared" si="27"/>
        <v>0</v>
      </c>
      <c r="CK32">
        <f t="shared" si="28"/>
        <v>0</v>
      </c>
      <c r="CL32">
        <f t="shared" si="29"/>
        <v>0</v>
      </c>
      <c r="CM32">
        <f t="shared" si="30"/>
        <v>0</v>
      </c>
      <c r="CN32">
        <f t="shared" si="31"/>
        <v>0</v>
      </c>
    </row>
    <row r="33" spans="1:92" x14ac:dyDescent="0.2">
      <c r="A33" s="1">
        <v>25</v>
      </c>
      <c r="B33" s="1" t="s">
        <v>293</v>
      </c>
      <c r="C33" s="1" t="s">
        <v>425</v>
      </c>
      <c r="D33" s="1" t="s">
        <v>294</v>
      </c>
      <c r="E33" s="96" t="s">
        <v>137</v>
      </c>
      <c r="F33" s="1" t="s">
        <v>177</v>
      </c>
      <c r="G33" s="62">
        <v>0</v>
      </c>
      <c r="H33" s="80">
        <v>39.49</v>
      </c>
      <c r="J33" s="87">
        <v>4</v>
      </c>
      <c r="K33" s="81">
        <v>46.27</v>
      </c>
      <c r="M33" s="62">
        <v>28</v>
      </c>
      <c r="N33" s="62">
        <v>28</v>
      </c>
      <c r="O33" s="63">
        <v>0</v>
      </c>
      <c r="P33" s="82">
        <v>47.67</v>
      </c>
      <c r="R33" s="63">
        <v>4</v>
      </c>
      <c r="S33" s="82">
        <v>42.17</v>
      </c>
      <c r="U33" s="63">
        <v>25</v>
      </c>
      <c r="V33" s="63">
        <v>24</v>
      </c>
      <c r="AD33" s="62">
        <v>99</v>
      </c>
      <c r="BC33">
        <f t="shared" si="0"/>
        <v>151</v>
      </c>
      <c r="BD33" s="24">
        <f>IF($O$4&gt;0,(LARGE(($N33,$V33,$AD33,$AL33,$AT33,$BB33),1)),"0")</f>
        <v>99</v>
      </c>
      <c r="BE33" s="24">
        <f t="shared" si="1"/>
        <v>52</v>
      </c>
      <c r="BK33">
        <f t="shared" si="2"/>
        <v>0</v>
      </c>
      <c r="BL33">
        <f t="shared" si="3"/>
        <v>39.49</v>
      </c>
      <c r="BM33">
        <f t="shared" si="4"/>
        <v>4</v>
      </c>
      <c r="BN33">
        <f t="shared" si="5"/>
        <v>46.27</v>
      </c>
      <c r="BO33">
        <f t="shared" si="6"/>
        <v>4</v>
      </c>
      <c r="BP33">
        <f t="shared" si="7"/>
        <v>0</v>
      </c>
      <c r="BQ33">
        <f t="shared" si="8"/>
        <v>47.67</v>
      </c>
      <c r="BR33">
        <f t="shared" si="9"/>
        <v>4</v>
      </c>
      <c r="BS33">
        <f t="shared" si="10"/>
        <v>42.17</v>
      </c>
      <c r="BT33">
        <f t="shared" si="11"/>
        <v>4</v>
      </c>
      <c r="BU33">
        <f t="shared" si="12"/>
        <v>0</v>
      </c>
      <c r="BV33">
        <f t="shared" si="13"/>
        <v>0</v>
      </c>
      <c r="BW33">
        <f t="shared" si="14"/>
        <v>0</v>
      </c>
      <c r="BX33">
        <f t="shared" si="15"/>
        <v>0</v>
      </c>
      <c r="BY33">
        <f t="shared" si="16"/>
        <v>0</v>
      </c>
      <c r="BZ33">
        <f t="shared" si="17"/>
        <v>0</v>
      </c>
      <c r="CA33">
        <f t="shared" si="18"/>
        <v>0</v>
      </c>
      <c r="CB33">
        <f t="shared" si="19"/>
        <v>0</v>
      </c>
      <c r="CC33">
        <f t="shared" si="20"/>
        <v>0</v>
      </c>
      <c r="CD33">
        <f t="shared" si="21"/>
        <v>0</v>
      </c>
      <c r="CE33">
        <f t="shared" si="22"/>
        <v>0</v>
      </c>
      <c r="CF33">
        <f t="shared" si="23"/>
        <v>0</v>
      </c>
      <c r="CG33">
        <f t="shared" si="24"/>
        <v>0</v>
      </c>
      <c r="CH33">
        <f t="shared" si="25"/>
        <v>0</v>
      </c>
      <c r="CI33">
        <f t="shared" si="26"/>
        <v>0</v>
      </c>
      <c r="CJ33">
        <f t="shared" si="27"/>
        <v>0</v>
      </c>
      <c r="CK33">
        <f t="shared" si="28"/>
        <v>0</v>
      </c>
      <c r="CL33">
        <f t="shared" si="29"/>
        <v>0</v>
      </c>
      <c r="CM33">
        <f t="shared" si="30"/>
        <v>0</v>
      </c>
      <c r="CN33">
        <f t="shared" si="31"/>
        <v>0</v>
      </c>
    </row>
    <row r="34" spans="1:92" x14ac:dyDescent="0.2">
      <c r="A34" s="1">
        <v>26</v>
      </c>
      <c r="B34" s="1" t="s">
        <v>303</v>
      </c>
      <c r="C34" s="1" t="s">
        <v>397</v>
      </c>
      <c r="D34" s="1" t="s">
        <v>304</v>
      </c>
      <c r="E34" s="96" t="s">
        <v>137</v>
      </c>
      <c r="F34" s="1" t="s">
        <v>161</v>
      </c>
      <c r="G34" s="62">
        <v>8</v>
      </c>
      <c r="H34" s="80">
        <v>37.44</v>
      </c>
      <c r="J34" s="87">
        <v>0</v>
      </c>
      <c r="K34" s="81">
        <v>45.55</v>
      </c>
      <c r="M34" s="62">
        <v>33</v>
      </c>
      <c r="N34" s="62">
        <v>33</v>
      </c>
      <c r="O34" s="63">
        <v>0</v>
      </c>
      <c r="P34" s="82">
        <v>48.09</v>
      </c>
      <c r="R34" s="63">
        <v>8</v>
      </c>
      <c r="S34" s="82">
        <v>41.75</v>
      </c>
      <c r="U34" s="63">
        <v>32</v>
      </c>
      <c r="V34" s="63">
        <v>31</v>
      </c>
      <c r="AD34" s="62">
        <v>99</v>
      </c>
      <c r="BC34">
        <f t="shared" si="0"/>
        <v>163</v>
      </c>
      <c r="BD34" s="24">
        <f>IF($O$4&gt;0,(LARGE(($N34,$V34,$AD34,$AL34,$AT34,$BB34),1)),"0")</f>
        <v>99</v>
      </c>
      <c r="BE34" s="24">
        <f t="shared" si="1"/>
        <v>64</v>
      </c>
      <c r="BK34">
        <f t="shared" si="2"/>
        <v>8</v>
      </c>
      <c r="BL34">
        <f t="shared" si="3"/>
        <v>37.44</v>
      </c>
      <c r="BM34">
        <f t="shared" si="4"/>
        <v>0</v>
      </c>
      <c r="BN34">
        <f t="shared" si="5"/>
        <v>45.55</v>
      </c>
      <c r="BO34">
        <f t="shared" si="6"/>
        <v>8</v>
      </c>
      <c r="BP34">
        <f t="shared" si="7"/>
        <v>0</v>
      </c>
      <c r="BQ34">
        <f t="shared" si="8"/>
        <v>48.09</v>
      </c>
      <c r="BR34">
        <f t="shared" si="9"/>
        <v>8</v>
      </c>
      <c r="BS34">
        <f t="shared" si="10"/>
        <v>41.75</v>
      </c>
      <c r="BT34">
        <f t="shared" si="11"/>
        <v>8</v>
      </c>
      <c r="BU34">
        <f t="shared" si="12"/>
        <v>0</v>
      </c>
      <c r="BV34">
        <f t="shared" si="13"/>
        <v>0</v>
      </c>
      <c r="BW34">
        <f t="shared" si="14"/>
        <v>0</v>
      </c>
      <c r="BX34">
        <f t="shared" si="15"/>
        <v>0</v>
      </c>
      <c r="BY34">
        <f t="shared" si="16"/>
        <v>0</v>
      </c>
      <c r="BZ34">
        <f t="shared" si="17"/>
        <v>0</v>
      </c>
      <c r="CA34">
        <f t="shared" si="18"/>
        <v>0</v>
      </c>
      <c r="CB34">
        <f t="shared" si="19"/>
        <v>0</v>
      </c>
      <c r="CC34">
        <f t="shared" si="20"/>
        <v>0</v>
      </c>
      <c r="CD34">
        <f t="shared" si="21"/>
        <v>0</v>
      </c>
      <c r="CE34">
        <f t="shared" si="22"/>
        <v>0</v>
      </c>
      <c r="CF34">
        <f t="shared" si="23"/>
        <v>0</v>
      </c>
      <c r="CG34">
        <f t="shared" si="24"/>
        <v>0</v>
      </c>
      <c r="CH34">
        <f t="shared" si="25"/>
        <v>0</v>
      </c>
      <c r="CI34">
        <f t="shared" si="26"/>
        <v>0</v>
      </c>
      <c r="CJ34">
        <f t="shared" si="27"/>
        <v>0</v>
      </c>
      <c r="CK34">
        <f t="shared" si="28"/>
        <v>0</v>
      </c>
      <c r="CL34">
        <f t="shared" si="29"/>
        <v>0</v>
      </c>
      <c r="CM34">
        <f t="shared" si="30"/>
        <v>0</v>
      </c>
      <c r="CN34">
        <f t="shared" si="31"/>
        <v>0</v>
      </c>
    </row>
    <row r="35" spans="1:92" x14ac:dyDescent="0.2">
      <c r="A35" s="1">
        <v>27</v>
      </c>
      <c r="B35" s="1" t="s">
        <v>295</v>
      </c>
      <c r="C35" s="1" t="s">
        <v>397</v>
      </c>
      <c r="D35" s="1" t="s">
        <v>296</v>
      </c>
      <c r="E35" s="96" t="s">
        <v>137</v>
      </c>
      <c r="F35" s="1" t="s">
        <v>161</v>
      </c>
      <c r="G35" s="62">
        <v>4</v>
      </c>
      <c r="H35" s="80">
        <v>39.049999999999997</v>
      </c>
      <c r="J35" s="87">
        <v>0</v>
      </c>
      <c r="K35" s="81">
        <v>46.95</v>
      </c>
      <c r="M35" s="62">
        <v>29</v>
      </c>
      <c r="N35" s="62">
        <v>29</v>
      </c>
      <c r="O35" s="63">
        <v>4</v>
      </c>
      <c r="P35" s="82">
        <v>49.1</v>
      </c>
      <c r="R35" s="63" t="s">
        <v>325</v>
      </c>
      <c r="U35" s="63">
        <v>37</v>
      </c>
      <c r="V35" s="63">
        <v>36</v>
      </c>
      <c r="AD35" s="62">
        <v>99</v>
      </c>
      <c r="BC35">
        <f t="shared" si="0"/>
        <v>164</v>
      </c>
      <c r="BD35" s="24">
        <f>IF($O$4&gt;0,(LARGE(($N35,$V35,$AD35,$AL35,$AT35,$BB35),1)),"0")</f>
        <v>99</v>
      </c>
      <c r="BE35" s="24">
        <f t="shared" si="1"/>
        <v>65</v>
      </c>
      <c r="BK35">
        <f t="shared" si="2"/>
        <v>4</v>
      </c>
      <c r="BL35">
        <f t="shared" si="3"/>
        <v>39.049999999999997</v>
      </c>
      <c r="BM35">
        <f t="shared" si="4"/>
        <v>0</v>
      </c>
      <c r="BN35">
        <f t="shared" si="5"/>
        <v>46.95</v>
      </c>
      <c r="BO35">
        <f t="shared" si="6"/>
        <v>4</v>
      </c>
      <c r="BP35">
        <f t="shared" si="7"/>
        <v>4</v>
      </c>
      <c r="BQ35">
        <f t="shared" si="8"/>
        <v>49.1</v>
      </c>
      <c r="BR35">
        <f t="shared" si="9"/>
        <v>199</v>
      </c>
      <c r="BS35">
        <f t="shared" si="10"/>
        <v>0</v>
      </c>
      <c r="BT35">
        <f t="shared" si="11"/>
        <v>203</v>
      </c>
      <c r="BU35">
        <f t="shared" si="12"/>
        <v>0</v>
      </c>
      <c r="BV35">
        <f t="shared" si="13"/>
        <v>0</v>
      </c>
      <c r="BW35">
        <f t="shared" si="14"/>
        <v>0</v>
      </c>
      <c r="BX35">
        <f t="shared" si="15"/>
        <v>0</v>
      </c>
      <c r="BY35">
        <f t="shared" si="16"/>
        <v>0</v>
      </c>
      <c r="BZ35">
        <f t="shared" si="17"/>
        <v>0</v>
      </c>
      <c r="CA35">
        <f t="shared" si="18"/>
        <v>0</v>
      </c>
      <c r="CB35">
        <f t="shared" si="19"/>
        <v>0</v>
      </c>
      <c r="CC35">
        <f t="shared" si="20"/>
        <v>0</v>
      </c>
      <c r="CD35">
        <f t="shared" si="21"/>
        <v>0</v>
      </c>
      <c r="CE35">
        <f t="shared" si="22"/>
        <v>0</v>
      </c>
      <c r="CF35">
        <f t="shared" si="23"/>
        <v>0</v>
      </c>
      <c r="CG35">
        <f t="shared" si="24"/>
        <v>0</v>
      </c>
      <c r="CH35">
        <f t="shared" si="25"/>
        <v>0</v>
      </c>
      <c r="CI35">
        <f t="shared" si="26"/>
        <v>0</v>
      </c>
      <c r="CJ35">
        <f t="shared" si="27"/>
        <v>0</v>
      </c>
      <c r="CK35">
        <f t="shared" si="28"/>
        <v>0</v>
      </c>
      <c r="CL35">
        <f t="shared" si="29"/>
        <v>0</v>
      </c>
      <c r="CM35">
        <f t="shared" si="30"/>
        <v>0</v>
      </c>
      <c r="CN35">
        <f t="shared" si="31"/>
        <v>0</v>
      </c>
    </row>
    <row r="36" spans="1:92" x14ac:dyDescent="0.2">
      <c r="A36" s="1">
        <v>28</v>
      </c>
      <c r="B36" s="1" t="s">
        <v>162</v>
      </c>
      <c r="C36" s="1" t="s">
        <v>377</v>
      </c>
      <c r="D36" s="1" t="s">
        <v>163</v>
      </c>
      <c r="E36" s="96" t="s">
        <v>137</v>
      </c>
      <c r="F36" s="1" t="s">
        <v>164</v>
      </c>
      <c r="G36" s="62">
        <v>8</v>
      </c>
      <c r="H36" s="80">
        <v>44.83</v>
      </c>
      <c r="J36" s="87">
        <v>0</v>
      </c>
      <c r="K36" s="81">
        <v>46.05</v>
      </c>
      <c r="M36" s="62">
        <v>34</v>
      </c>
      <c r="N36" s="62">
        <v>34</v>
      </c>
      <c r="O36" s="63">
        <v>9</v>
      </c>
      <c r="P36" s="82">
        <v>72.599999999999994</v>
      </c>
      <c r="R36" s="63">
        <v>0</v>
      </c>
      <c r="S36" s="82">
        <v>45.71</v>
      </c>
      <c r="U36" s="63">
        <v>34</v>
      </c>
      <c r="V36" s="63">
        <v>33</v>
      </c>
      <c r="AD36" s="62">
        <v>99</v>
      </c>
      <c r="BC36">
        <f t="shared" si="0"/>
        <v>166</v>
      </c>
      <c r="BD36" s="24">
        <f>IF($O$4&gt;0,(LARGE(($N36,$V36,$AD36,$AL36,$AT36,$BB36),1)),"0")</f>
        <v>99</v>
      </c>
      <c r="BE36" s="24">
        <f t="shared" si="1"/>
        <v>67</v>
      </c>
      <c r="BK36">
        <f t="shared" si="2"/>
        <v>8</v>
      </c>
      <c r="BL36">
        <f t="shared" si="3"/>
        <v>44.83</v>
      </c>
      <c r="BM36">
        <f t="shared" si="4"/>
        <v>0</v>
      </c>
      <c r="BN36">
        <f t="shared" si="5"/>
        <v>46.05</v>
      </c>
      <c r="BO36">
        <f t="shared" si="6"/>
        <v>8</v>
      </c>
      <c r="BP36">
        <f t="shared" si="7"/>
        <v>9</v>
      </c>
      <c r="BQ36">
        <f t="shared" si="8"/>
        <v>72.599999999999994</v>
      </c>
      <c r="BR36">
        <f t="shared" si="9"/>
        <v>0</v>
      </c>
      <c r="BS36">
        <f t="shared" si="10"/>
        <v>45.71</v>
      </c>
      <c r="BT36">
        <f t="shared" si="11"/>
        <v>9</v>
      </c>
      <c r="BU36">
        <f t="shared" si="12"/>
        <v>0</v>
      </c>
      <c r="BV36">
        <f t="shared" si="13"/>
        <v>0</v>
      </c>
      <c r="BW36">
        <f t="shared" si="14"/>
        <v>0</v>
      </c>
      <c r="BX36">
        <f t="shared" si="15"/>
        <v>0</v>
      </c>
      <c r="BY36">
        <f t="shared" si="16"/>
        <v>0</v>
      </c>
      <c r="BZ36">
        <f t="shared" si="17"/>
        <v>0</v>
      </c>
      <c r="CA36">
        <f t="shared" si="18"/>
        <v>0</v>
      </c>
      <c r="CB36">
        <f t="shared" si="19"/>
        <v>0</v>
      </c>
      <c r="CC36">
        <f t="shared" si="20"/>
        <v>0</v>
      </c>
      <c r="CD36">
        <f t="shared" si="21"/>
        <v>0</v>
      </c>
      <c r="CE36">
        <f t="shared" si="22"/>
        <v>0</v>
      </c>
      <c r="CF36">
        <f t="shared" si="23"/>
        <v>0</v>
      </c>
      <c r="CG36">
        <f t="shared" si="24"/>
        <v>0</v>
      </c>
      <c r="CH36">
        <f t="shared" si="25"/>
        <v>0</v>
      </c>
      <c r="CI36">
        <f t="shared" si="26"/>
        <v>0</v>
      </c>
      <c r="CJ36">
        <f t="shared" si="27"/>
        <v>0</v>
      </c>
      <c r="CK36">
        <f t="shared" si="28"/>
        <v>0</v>
      </c>
      <c r="CL36">
        <f t="shared" si="29"/>
        <v>0</v>
      </c>
      <c r="CM36">
        <f t="shared" si="30"/>
        <v>0</v>
      </c>
      <c r="CN36">
        <f t="shared" si="31"/>
        <v>0</v>
      </c>
    </row>
    <row r="37" spans="1:92" x14ac:dyDescent="0.2">
      <c r="A37" s="1">
        <v>29</v>
      </c>
      <c r="B37" s="1" t="s">
        <v>313</v>
      </c>
      <c r="C37" s="1" t="s">
        <v>429</v>
      </c>
      <c r="D37" s="1" t="s">
        <v>314</v>
      </c>
      <c r="E37" s="96" t="s">
        <v>137</v>
      </c>
      <c r="F37" s="1" t="s">
        <v>177</v>
      </c>
      <c r="G37" s="62">
        <v>0</v>
      </c>
      <c r="H37" s="80">
        <v>38.049999999999997</v>
      </c>
      <c r="J37" s="87" t="s">
        <v>315</v>
      </c>
      <c r="M37" s="62">
        <v>39</v>
      </c>
      <c r="N37" s="62">
        <v>39</v>
      </c>
      <c r="O37" s="63">
        <v>4</v>
      </c>
      <c r="P37" s="82">
        <v>48.16</v>
      </c>
      <c r="R37" s="63">
        <v>8</v>
      </c>
      <c r="S37" s="82">
        <v>40.799999999999997</v>
      </c>
      <c r="U37" s="63">
        <v>36</v>
      </c>
      <c r="V37" s="63">
        <v>35</v>
      </c>
      <c r="AD37" s="62">
        <v>99</v>
      </c>
      <c r="BC37">
        <f t="shared" si="0"/>
        <v>173</v>
      </c>
      <c r="BD37" s="24">
        <f>IF($O$4&gt;0,(LARGE(($N37,$V37,$AD37,$AL37,$AT37,$BB37),1)),"0")</f>
        <v>99</v>
      </c>
      <c r="BE37" s="24">
        <f t="shared" si="1"/>
        <v>74</v>
      </c>
      <c r="BK37">
        <f t="shared" si="2"/>
        <v>0</v>
      </c>
      <c r="BL37">
        <f t="shared" si="3"/>
        <v>38.049999999999997</v>
      </c>
      <c r="BM37">
        <f t="shared" si="4"/>
        <v>199</v>
      </c>
      <c r="BN37">
        <f t="shared" si="5"/>
        <v>0</v>
      </c>
      <c r="BO37">
        <f t="shared" si="6"/>
        <v>199</v>
      </c>
      <c r="BP37">
        <f t="shared" si="7"/>
        <v>4</v>
      </c>
      <c r="BQ37">
        <f t="shared" si="8"/>
        <v>48.16</v>
      </c>
      <c r="BR37">
        <f t="shared" si="9"/>
        <v>8</v>
      </c>
      <c r="BS37">
        <f t="shared" si="10"/>
        <v>40.799999999999997</v>
      </c>
      <c r="BT37">
        <f t="shared" si="11"/>
        <v>12</v>
      </c>
      <c r="BU37">
        <f t="shared" si="12"/>
        <v>0</v>
      </c>
      <c r="BV37">
        <f t="shared" si="13"/>
        <v>0</v>
      </c>
      <c r="BW37">
        <f t="shared" si="14"/>
        <v>0</v>
      </c>
      <c r="BX37">
        <f t="shared" si="15"/>
        <v>0</v>
      </c>
      <c r="BY37">
        <f t="shared" si="16"/>
        <v>0</v>
      </c>
      <c r="BZ37">
        <f t="shared" si="17"/>
        <v>0</v>
      </c>
      <c r="CA37">
        <f t="shared" si="18"/>
        <v>0</v>
      </c>
      <c r="CB37">
        <f t="shared" si="19"/>
        <v>0</v>
      </c>
      <c r="CC37">
        <f t="shared" si="20"/>
        <v>0</v>
      </c>
      <c r="CD37">
        <f t="shared" si="21"/>
        <v>0</v>
      </c>
      <c r="CE37">
        <f t="shared" si="22"/>
        <v>0</v>
      </c>
      <c r="CF37">
        <f t="shared" si="23"/>
        <v>0</v>
      </c>
      <c r="CG37">
        <f t="shared" si="24"/>
        <v>0</v>
      </c>
      <c r="CH37">
        <f t="shared" si="25"/>
        <v>0</v>
      </c>
      <c r="CI37">
        <f t="shared" si="26"/>
        <v>0</v>
      </c>
      <c r="CJ37">
        <f t="shared" si="27"/>
        <v>0</v>
      </c>
      <c r="CK37">
        <f t="shared" si="28"/>
        <v>0</v>
      </c>
      <c r="CL37">
        <f t="shared" si="29"/>
        <v>0</v>
      </c>
      <c r="CM37">
        <f t="shared" si="30"/>
        <v>0</v>
      </c>
      <c r="CN37">
        <f t="shared" si="31"/>
        <v>0</v>
      </c>
    </row>
    <row r="38" spans="1:92" x14ac:dyDescent="0.2">
      <c r="A38" s="1">
        <v>30</v>
      </c>
      <c r="B38" s="103" t="s">
        <v>533</v>
      </c>
      <c r="C38" s="1" t="s">
        <v>378</v>
      </c>
      <c r="D38" s="103" t="s">
        <v>532</v>
      </c>
      <c r="E38" s="96" t="s">
        <v>137</v>
      </c>
      <c r="F38" s="1" t="s">
        <v>161</v>
      </c>
      <c r="N38" s="62">
        <v>99</v>
      </c>
      <c r="V38" s="63">
        <v>99</v>
      </c>
      <c r="W38" s="62">
        <v>0</v>
      </c>
      <c r="X38" s="81">
        <v>73.67</v>
      </c>
      <c r="Z38" s="62">
        <v>0</v>
      </c>
      <c r="AA38" s="81">
        <v>40.94</v>
      </c>
      <c r="AC38" s="62">
        <v>2</v>
      </c>
      <c r="AD38" s="62">
        <v>2</v>
      </c>
      <c r="BC38">
        <f t="shared" si="0"/>
        <v>200</v>
      </c>
      <c r="BD38" s="24">
        <f>IF($O$4&gt;0,(LARGE(($N38,$V38,$AD38,$AL38,$AT38,$BB38),1)),"0")</f>
        <v>99</v>
      </c>
      <c r="BE38" s="24">
        <f t="shared" si="1"/>
        <v>101</v>
      </c>
      <c r="BK38">
        <f t="shared" si="2"/>
        <v>0</v>
      </c>
      <c r="BL38">
        <f t="shared" si="3"/>
        <v>0</v>
      </c>
      <c r="BM38">
        <f t="shared" si="4"/>
        <v>0</v>
      </c>
      <c r="BN38">
        <f t="shared" si="5"/>
        <v>0</v>
      </c>
      <c r="BO38">
        <f t="shared" si="6"/>
        <v>0</v>
      </c>
      <c r="BP38">
        <f t="shared" si="7"/>
        <v>0</v>
      </c>
      <c r="BQ38">
        <f t="shared" si="8"/>
        <v>0</v>
      </c>
      <c r="BR38">
        <f t="shared" si="9"/>
        <v>0</v>
      </c>
      <c r="BS38">
        <f t="shared" si="10"/>
        <v>0</v>
      </c>
      <c r="BT38">
        <f t="shared" si="11"/>
        <v>0</v>
      </c>
      <c r="BU38">
        <f t="shared" si="12"/>
        <v>0</v>
      </c>
      <c r="BV38">
        <f t="shared" si="13"/>
        <v>73.67</v>
      </c>
      <c r="BW38">
        <f t="shared" si="14"/>
        <v>0</v>
      </c>
      <c r="BX38">
        <f t="shared" si="15"/>
        <v>40.94</v>
      </c>
      <c r="BY38">
        <f t="shared" si="16"/>
        <v>0</v>
      </c>
      <c r="BZ38">
        <f t="shared" si="17"/>
        <v>0</v>
      </c>
      <c r="CA38">
        <f t="shared" si="18"/>
        <v>0</v>
      </c>
      <c r="CB38">
        <f t="shared" si="19"/>
        <v>0</v>
      </c>
      <c r="CC38">
        <f t="shared" si="20"/>
        <v>0</v>
      </c>
      <c r="CD38">
        <f t="shared" si="21"/>
        <v>0</v>
      </c>
      <c r="CE38">
        <f t="shared" si="22"/>
        <v>0</v>
      </c>
      <c r="CF38">
        <f t="shared" si="23"/>
        <v>0</v>
      </c>
      <c r="CG38">
        <f t="shared" si="24"/>
        <v>0</v>
      </c>
      <c r="CH38">
        <f t="shared" si="25"/>
        <v>0</v>
      </c>
      <c r="CI38">
        <f t="shared" si="26"/>
        <v>0</v>
      </c>
      <c r="CJ38">
        <f t="shared" si="27"/>
        <v>0</v>
      </c>
      <c r="CK38">
        <f t="shared" si="28"/>
        <v>0</v>
      </c>
      <c r="CL38">
        <f t="shared" si="29"/>
        <v>0</v>
      </c>
      <c r="CM38">
        <f t="shared" si="30"/>
        <v>0</v>
      </c>
      <c r="CN38">
        <f t="shared" si="31"/>
        <v>0</v>
      </c>
    </row>
    <row r="39" spans="1:92" x14ac:dyDescent="0.2">
      <c r="A39" s="1">
        <v>31</v>
      </c>
      <c r="B39" s="1" t="s">
        <v>449</v>
      </c>
      <c r="C39" s="1" t="s">
        <v>497</v>
      </c>
      <c r="D39" s="1" t="s">
        <v>450</v>
      </c>
      <c r="E39" s="105" t="s">
        <v>126</v>
      </c>
      <c r="F39" s="1" t="s">
        <v>164</v>
      </c>
      <c r="N39" s="62">
        <v>99</v>
      </c>
      <c r="V39" s="63">
        <v>99</v>
      </c>
      <c r="W39" s="62">
        <v>0</v>
      </c>
      <c r="X39" s="81">
        <v>75.2</v>
      </c>
      <c r="Z39" s="62">
        <v>0</v>
      </c>
      <c r="AA39" s="81">
        <v>46.29</v>
      </c>
      <c r="AC39" s="62">
        <v>9</v>
      </c>
      <c r="AD39" s="62">
        <v>9</v>
      </c>
      <c r="BC39">
        <f t="shared" si="0"/>
        <v>207</v>
      </c>
      <c r="BD39" s="24">
        <f>IF($O$4&gt;0,(LARGE(($N39,$V39,$AD39,$AL39,$AT39,$BB39),1)),"0")</f>
        <v>99</v>
      </c>
      <c r="BE39" s="24">
        <f t="shared" si="1"/>
        <v>108</v>
      </c>
      <c r="BK39">
        <f t="shared" si="2"/>
        <v>0</v>
      </c>
      <c r="BL39">
        <f t="shared" si="3"/>
        <v>0</v>
      </c>
      <c r="BM39">
        <f t="shared" si="4"/>
        <v>0</v>
      </c>
      <c r="BN39">
        <f t="shared" si="5"/>
        <v>0</v>
      </c>
      <c r="BO39">
        <f t="shared" si="6"/>
        <v>0</v>
      </c>
      <c r="BP39">
        <f t="shared" si="7"/>
        <v>0</v>
      </c>
      <c r="BQ39">
        <f t="shared" si="8"/>
        <v>0</v>
      </c>
      <c r="BR39">
        <f t="shared" si="9"/>
        <v>0</v>
      </c>
      <c r="BS39">
        <f t="shared" si="10"/>
        <v>0</v>
      </c>
      <c r="BT39">
        <f t="shared" si="11"/>
        <v>0</v>
      </c>
      <c r="BU39">
        <f t="shared" si="12"/>
        <v>0</v>
      </c>
      <c r="BV39">
        <f t="shared" si="13"/>
        <v>75.2</v>
      </c>
      <c r="BW39">
        <f t="shared" si="14"/>
        <v>0</v>
      </c>
      <c r="BX39">
        <f t="shared" si="15"/>
        <v>46.29</v>
      </c>
      <c r="BY39">
        <f t="shared" si="16"/>
        <v>0</v>
      </c>
      <c r="BZ39">
        <f t="shared" si="17"/>
        <v>0</v>
      </c>
      <c r="CA39">
        <f t="shared" si="18"/>
        <v>0</v>
      </c>
      <c r="CB39">
        <f t="shared" si="19"/>
        <v>0</v>
      </c>
      <c r="CC39">
        <f t="shared" si="20"/>
        <v>0</v>
      </c>
      <c r="CD39">
        <f t="shared" si="21"/>
        <v>0</v>
      </c>
      <c r="CE39">
        <f t="shared" si="22"/>
        <v>0</v>
      </c>
      <c r="CF39">
        <f t="shared" si="23"/>
        <v>0</v>
      </c>
      <c r="CG39">
        <f t="shared" si="24"/>
        <v>0</v>
      </c>
      <c r="CH39">
        <f t="shared" si="25"/>
        <v>0</v>
      </c>
      <c r="CI39">
        <f t="shared" si="26"/>
        <v>0</v>
      </c>
      <c r="CJ39">
        <f t="shared" si="27"/>
        <v>0</v>
      </c>
      <c r="CK39">
        <f t="shared" si="28"/>
        <v>0</v>
      </c>
      <c r="CL39">
        <f t="shared" si="29"/>
        <v>0</v>
      </c>
      <c r="CM39">
        <f t="shared" si="30"/>
        <v>0</v>
      </c>
      <c r="CN39">
        <f t="shared" si="31"/>
        <v>0</v>
      </c>
    </row>
    <row r="40" spans="1:92" x14ac:dyDescent="0.2">
      <c r="A40" s="1">
        <v>32</v>
      </c>
      <c r="B40" s="1" t="s">
        <v>173</v>
      </c>
      <c r="C40" s="1" t="s">
        <v>382</v>
      </c>
      <c r="D40" s="1" t="s">
        <v>174</v>
      </c>
      <c r="E40" s="105" t="s">
        <v>126</v>
      </c>
      <c r="F40" s="1" t="s">
        <v>161</v>
      </c>
      <c r="N40" s="62">
        <v>99</v>
      </c>
      <c r="V40" s="63">
        <v>99</v>
      </c>
      <c r="W40" s="62">
        <v>0</v>
      </c>
      <c r="X40" s="81">
        <v>76.569999999999993</v>
      </c>
      <c r="Z40" s="62">
        <v>4</v>
      </c>
      <c r="AA40" s="81">
        <v>49.9</v>
      </c>
      <c r="AC40" s="62">
        <v>13</v>
      </c>
      <c r="AD40" s="62">
        <v>13</v>
      </c>
      <c r="BC40">
        <f t="shared" si="0"/>
        <v>211</v>
      </c>
      <c r="BD40" s="24">
        <f>IF($O$4&gt;0,(LARGE(($N40,$V40,$AD40,$AL40,$AT40,$BB40),1)),"0")</f>
        <v>99</v>
      </c>
      <c r="BE40" s="24">
        <f t="shared" si="1"/>
        <v>112</v>
      </c>
      <c r="BK40">
        <f t="shared" si="2"/>
        <v>0</v>
      </c>
      <c r="BL40">
        <f t="shared" si="3"/>
        <v>0</v>
      </c>
      <c r="BM40">
        <f t="shared" si="4"/>
        <v>0</v>
      </c>
      <c r="BN40">
        <f t="shared" si="5"/>
        <v>0</v>
      </c>
      <c r="BO40">
        <f t="shared" si="6"/>
        <v>0</v>
      </c>
      <c r="BP40">
        <f t="shared" si="7"/>
        <v>0</v>
      </c>
      <c r="BQ40">
        <f t="shared" si="8"/>
        <v>0</v>
      </c>
      <c r="BR40">
        <f t="shared" si="9"/>
        <v>0</v>
      </c>
      <c r="BS40">
        <f t="shared" si="10"/>
        <v>0</v>
      </c>
      <c r="BT40">
        <f t="shared" si="11"/>
        <v>0</v>
      </c>
      <c r="BU40">
        <f t="shared" si="12"/>
        <v>0</v>
      </c>
      <c r="BV40">
        <f t="shared" si="13"/>
        <v>76.569999999999993</v>
      </c>
      <c r="BW40">
        <f t="shared" si="14"/>
        <v>4</v>
      </c>
      <c r="BX40">
        <f t="shared" si="15"/>
        <v>49.9</v>
      </c>
      <c r="BY40">
        <f t="shared" si="16"/>
        <v>4</v>
      </c>
      <c r="BZ40">
        <f t="shared" si="17"/>
        <v>0</v>
      </c>
      <c r="CA40">
        <f t="shared" si="18"/>
        <v>0</v>
      </c>
      <c r="CB40">
        <f t="shared" si="19"/>
        <v>0</v>
      </c>
      <c r="CC40">
        <f t="shared" si="20"/>
        <v>0</v>
      </c>
      <c r="CD40">
        <f t="shared" si="21"/>
        <v>0</v>
      </c>
      <c r="CE40">
        <f t="shared" si="22"/>
        <v>0</v>
      </c>
      <c r="CF40">
        <f t="shared" si="23"/>
        <v>0</v>
      </c>
      <c r="CG40">
        <f t="shared" si="24"/>
        <v>0</v>
      </c>
      <c r="CH40">
        <f t="shared" si="25"/>
        <v>0</v>
      </c>
      <c r="CI40">
        <f t="shared" si="26"/>
        <v>0</v>
      </c>
      <c r="CJ40">
        <f t="shared" si="27"/>
        <v>0</v>
      </c>
      <c r="CK40">
        <f t="shared" si="28"/>
        <v>0</v>
      </c>
      <c r="CL40">
        <f t="shared" si="29"/>
        <v>0</v>
      </c>
      <c r="CM40">
        <f t="shared" si="30"/>
        <v>0</v>
      </c>
      <c r="CN40">
        <f t="shared" si="31"/>
        <v>0</v>
      </c>
    </row>
    <row r="41" spans="1:92" x14ac:dyDescent="0.2">
      <c r="A41" s="1">
        <v>33</v>
      </c>
      <c r="B41" s="103" t="s">
        <v>199</v>
      </c>
      <c r="C41" s="103" t="s">
        <v>391</v>
      </c>
      <c r="D41" s="103" t="s">
        <v>534</v>
      </c>
      <c r="E41" s="105" t="s">
        <v>126</v>
      </c>
      <c r="F41" s="103" t="s">
        <v>164</v>
      </c>
      <c r="N41" s="62">
        <v>99</v>
      </c>
      <c r="V41" s="63">
        <v>99</v>
      </c>
      <c r="W41" s="62">
        <v>8</v>
      </c>
      <c r="X41" s="81">
        <v>70.540000000000006</v>
      </c>
      <c r="AC41" s="62">
        <v>17</v>
      </c>
      <c r="AD41" s="62">
        <v>17</v>
      </c>
      <c r="BC41">
        <f t="shared" ref="BC41:BC69" si="32">N41+V41+AD41+AL41+AT41+BB41</f>
        <v>215</v>
      </c>
      <c r="BD41" s="24">
        <f>IF($O$4&gt;0,(LARGE(($N41,$V41,$AD41,$AL41,$AT41,$BB41),1)),"0")</f>
        <v>99</v>
      </c>
      <c r="BE41" s="24">
        <f t="shared" ref="BE41:BE69" si="33">BC41-BD41</f>
        <v>116</v>
      </c>
      <c r="BK41">
        <f t="shared" ref="BK41:BK69" si="34">IF(G41&gt;99,199,G41)</f>
        <v>0</v>
      </c>
      <c r="BL41">
        <f t="shared" ref="BL41:BL69" si="35">IF(H41&gt;99,0,H41)</f>
        <v>0</v>
      </c>
      <c r="BM41">
        <f t="shared" ref="BM41:BM69" si="36">IF(J41&gt;99,199,J41)</f>
        <v>0</v>
      </c>
      <c r="BN41">
        <f t="shared" ref="BN41:BN69" si="37">IF(K41&gt;99,0,K41)</f>
        <v>0</v>
      </c>
      <c r="BO41">
        <f t="shared" ref="BO41:BO69" si="38">BK41+BM41</f>
        <v>0</v>
      </c>
      <c r="BP41">
        <f t="shared" ref="BP41:BP69" si="39">IF(O41&gt;99,199,O41)</f>
        <v>0</v>
      </c>
      <c r="BQ41">
        <f t="shared" ref="BQ41:BQ69" si="40">IF(P41&gt;99,0,P41)</f>
        <v>0</v>
      </c>
      <c r="BR41">
        <f t="shared" ref="BR41:BR69" si="41">IF(R41&gt;99,199,R41)</f>
        <v>0</v>
      </c>
      <c r="BS41">
        <f t="shared" ref="BS41:BS69" si="42">IF(S41&gt;99,0,S41)</f>
        <v>0</v>
      </c>
      <c r="BT41">
        <f t="shared" ref="BT41:BT69" si="43">BP41+BR41</f>
        <v>0</v>
      </c>
      <c r="BU41">
        <f t="shared" ref="BU41:BU69" si="44">IF(W41&gt;99,199,W41)</f>
        <v>8</v>
      </c>
      <c r="BV41">
        <f t="shared" ref="BV41:BV69" si="45">IF(X41&gt;99,0,X41)</f>
        <v>70.540000000000006</v>
      </c>
      <c r="BW41">
        <f t="shared" ref="BW41:BW69" si="46">IF(Z41&gt;99,199,Z41)</f>
        <v>0</v>
      </c>
      <c r="BX41">
        <f t="shared" ref="BX41:BX69" si="47">IF(AA41&gt;99,0,AA41)</f>
        <v>0</v>
      </c>
      <c r="BY41">
        <f t="shared" ref="BY41:BY69" si="48">BU41+BW41</f>
        <v>8</v>
      </c>
      <c r="BZ41">
        <f t="shared" ref="BZ41:BZ69" si="49">IF(AE41&gt;99,199,AE41)</f>
        <v>0</v>
      </c>
      <c r="CA41">
        <f t="shared" ref="CA41:CA69" si="50">IF(AF41&gt;99,0,AF41)</f>
        <v>0</v>
      </c>
      <c r="CB41">
        <f t="shared" ref="CB41:CB69" si="51">IF(AH41&gt;99,199,AH41)</f>
        <v>0</v>
      </c>
      <c r="CC41">
        <f t="shared" ref="CC41:CC69" si="52">IF(AI41&gt;99,0,AI41)</f>
        <v>0</v>
      </c>
      <c r="CD41">
        <f t="shared" ref="CD41:CD69" si="53">BZ41+CB41</f>
        <v>0</v>
      </c>
      <c r="CE41">
        <f t="shared" ref="CE41:CE69" si="54">IF(AM41&gt;99,199,AM41)</f>
        <v>0</v>
      </c>
      <c r="CF41">
        <f t="shared" ref="CF41:CF69" si="55">IF(AN41&gt;99,0,AN41)</f>
        <v>0</v>
      </c>
      <c r="CG41">
        <f t="shared" ref="CG41:CG69" si="56">IF(AP41&gt;99,199,AP41)</f>
        <v>0</v>
      </c>
      <c r="CH41">
        <f t="shared" ref="CH41:CH69" si="57">IF(AQ41&gt;99,0,AQ41)</f>
        <v>0</v>
      </c>
      <c r="CI41">
        <f t="shared" ref="CI41:CI69" si="58">CE41+CG41</f>
        <v>0</v>
      </c>
      <c r="CJ41">
        <f t="shared" ref="CJ41:CJ69" si="59">IF(AU41&gt;99,199,AU41)</f>
        <v>0</v>
      </c>
      <c r="CK41">
        <f t="shared" ref="CK41:CK69" si="60">IF(AV41&gt;99,0,AV41)</f>
        <v>0</v>
      </c>
      <c r="CL41">
        <f t="shared" ref="CL41:CL69" si="61">IF(AX41&gt;99,199,AX41)</f>
        <v>0</v>
      </c>
      <c r="CM41">
        <f t="shared" ref="CM41:CM69" si="62">IF(AY41&gt;99,0,AY41)</f>
        <v>0</v>
      </c>
      <c r="CN41">
        <f t="shared" ref="CN41:CN69" si="63">CJ41+CL41</f>
        <v>0</v>
      </c>
    </row>
    <row r="42" spans="1:92" x14ac:dyDescent="0.2">
      <c r="A42" s="1">
        <v>34</v>
      </c>
      <c r="B42" s="1" t="s">
        <v>465</v>
      </c>
      <c r="C42" s="1" t="s">
        <v>420</v>
      </c>
      <c r="D42" s="1" t="s">
        <v>288</v>
      </c>
      <c r="E42" s="96" t="s">
        <v>137</v>
      </c>
      <c r="F42" s="1" t="s">
        <v>177</v>
      </c>
      <c r="N42" s="62">
        <v>99</v>
      </c>
      <c r="O42" s="63">
        <v>0</v>
      </c>
      <c r="P42" s="82">
        <v>50.67</v>
      </c>
      <c r="R42" s="63">
        <v>0</v>
      </c>
      <c r="S42" s="82">
        <v>44.73</v>
      </c>
      <c r="U42" s="63">
        <v>17</v>
      </c>
      <c r="V42" s="63">
        <v>17</v>
      </c>
      <c r="AD42" s="62">
        <v>99</v>
      </c>
      <c r="BC42">
        <f t="shared" si="32"/>
        <v>215</v>
      </c>
      <c r="BD42" s="24">
        <f>IF($O$4&gt;0,(LARGE(($N42,$V42,$AD42,$AL42,$AT42,$BB42),1)),"0")</f>
        <v>99</v>
      </c>
      <c r="BE42" s="24">
        <f t="shared" si="33"/>
        <v>116</v>
      </c>
      <c r="BK42">
        <f t="shared" si="34"/>
        <v>0</v>
      </c>
      <c r="BL42">
        <f t="shared" si="35"/>
        <v>0</v>
      </c>
      <c r="BM42">
        <f t="shared" si="36"/>
        <v>0</v>
      </c>
      <c r="BN42">
        <f t="shared" si="37"/>
        <v>0</v>
      </c>
      <c r="BO42">
        <f t="shared" si="38"/>
        <v>0</v>
      </c>
      <c r="BP42">
        <f t="shared" si="39"/>
        <v>0</v>
      </c>
      <c r="BQ42">
        <f t="shared" si="40"/>
        <v>50.67</v>
      </c>
      <c r="BR42">
        <f t="shared" si="41"/>
        <v>0</v>
      </c>
      <c r="BS42">
        <f t="shared" si="42"/>
        <v>44.73</v>
      </c>
      <c r="BT42">
        <f t="shared" si="43"/>
        <v>0</v>
      </c>
      <c r="BU42">
        <f t="shared" si="44"/>
        <v>0</v>
      </c>
      <c r="BV42">
        <f t="shared" si="45"/>
        <v>0</v>
      </c>
      <c r="BW42">
        <f t="shared" si="46"/>
        <v>0</v>
      </c>
      <c r="BX42">
        <f t="shared" si="47"/>
        <v>0</v>
      </c>
      <c r="BY42">
        <f t="shared" si="48"/>
        <v>0</v>
      </c>
      <c r="BZ42">
        <f t="shared" si="49"/>
        <v>0</v>
      </c>
      <c r="CA42">
        <f t="shared" si="50"/>
        <v>0</v>
      </c>
      <c r="CB42">
        <f t="shared" si="51"/>
        <v>0</v>
      </c>
      <c r="CC42">
        <f t="shared" si="52"/>
        <v>0</v>
      </c>
      <c r="CD42">
        <f t="shared" si="53"/>
        <v>0</v>
      </c>
      <c r="CE42">
        <f t="shared" si="54"/>
        <v>0</v>
      </c>
      <c r="CF42">
        <f t="shared" si="55"/>
        <v>0</v>
      </c>
      <c r="CG42">
        <f t="shared" si="56"/>
        <v>0</v>
      </c>
      <c r="CH42">
        <f t="shared" si="57"/>
        <v>0</v>
      </c>
      <c r="CI42">
        <f t="shared" si="58"/>
        <v>0</v>
      </c>
      <c r="CJ42">
        <f t="shared" si="59"/>
        <v>0</v>
      </c>
      <c r="CK42">
        <f t="shared" si="60"/>
        <v>0</v>
      </c>
      <c r="CL42">
        <f t="shared" si="61"/>
        <v>0</v>
      </c>
      <c r="CM42">
        <f t="shared" si="62"/>
        <v>0</v>
      </c>
      <c r="CN42">
        <f t="shared" si="63"/>
        <v>0</v>
      </c>
    </row>
    <row r="43" spans="1:92" x14ac:dyDescent="0.2">
      <c r="A43" s="1">
        <v>35</v>
      </c>
      <c r="B43" s="103" t="s">
        <v>192</v>
      </c>
      <c r="C43" s="1" t="s">
        <v>382</v>
      </c>
      <c r="D43" s="103" t="s">
        <v>193</v>
      </c>
      <c r="E43" s="96" t="s">
        <v>137</v>
      </c>
      <c r="F43" s="1" t="s">
        <v>161</v>
      </c>
      <c r="N43" s="62">
        <v>99</v>
      </c>
      <c r="V43" s="63">
        <v>99</v>
      </c>
      <c r="W43" s="62">
        <v>8</v>
      </c>
      <c r="X43" s="81">
        <v>75.959999999999994</v>
      </c>
      <c r="AC43" s="62">
        <v>18</v>
      </c>
      <c r="AD43" s="62">
        <v>18</v>
      </c>
      <c r="BC43">
        <f t="shared" si="32"/>
        <v>216</v>
      </c>
      <c r="BD43" s="24">
        <f>IF($O$4&gt;0,(LARGE(($N43,$V43,$AD43,$AL43,$AT43,$BB43),1)),"0")</f>
        <v>99</v>
      </c>
      <c r="BE43" s="24">
        <f t="shared" si="33"/>
        <v>117</v>
      </c>
      <c r="BK43">
        <f t="shared" si="34"/>
        <v>0</v>
      </c>
      <c r="BL43">
        <f t="shared" si="35"/>
        <v>0</v>
      </c>
      <c r="BM43">
        <f t="shared" si="36"/>
        <v>0</v>
      </c>
      <c r="BN43">
        <f t="shared" si="37"/>
        <v>0</v>
      </c>
      <c r="BO43">
        <f t="shared" si="38"/>
        <v>0</v>
      </c>
      <c r="BP43">
        <f t="shared" si="39"/>
        <v>0</v>
      </c>
      <c r="BQ43">
        <f t="shared" si="40"/>
        <v>0</v>
      </c>
      <c r="BR43">
        <f t="shared" si="41"/>
        <v>0</v>
      </c>
      <c r="BS43">
        <f t="shared" si="42"/>
        <v>0</v>
      </c>
      <c r="BT43">
        <f t="shared" si="43"/>
        <v>0</v>
      </c>
      <c r="BU43">
        <f t="shared" si="44"/>
        <v>8</v>
      </c>
      <c r="BV43">
        <f t="shared" si="45"/>
        <v>75.959999999999994</v>
      </c>
      <c r="BW43">
        <f t="shared" si="46"/>
        <v>0</v>
      </c>
      <c r="BX43">
        <f t="shared" si="47"/>
        <v>0</v>
      </c>
      <c r="BY43">
        <f t="shared" si="48"/>
        <v>8</v>
      </c>
      <c r="BZ43">
        <f t="shared" si="49"/>
        <v>0</v>
      </c>
      <c r="CA43">
        <f t="shared" si="50"/>
        <v>0</v>
      </c>
      <c r="CB43">
        <f t="shared" si="51"/>
        <v>0</v>
      </c>
      <c r="CC43">
        <f t="shared" si="52"/>
        <v>0</v>
      </c>
      <c r="CD43">
        <f t="shared" si="53"/>
        <v>0</v>
      </c>
      <c r="CE43">
        <f t="shared" si="54"/>
        <v>0</v>
      </c>
      <c r="CF43">
        <f t="shared" si="55"/>
        <v>0</v>
      </c>
      <c r="CG43">
        <f t="shared" si="56"/>
        <v>0</v>
      </c>
      <c r="CH43">
        <f t="shared" si="57"/>
        <v>0</v>
      </c>
      <c r="CI43">
        <f t="shared" si="58"/>
        <v>0</v>
      </c>
      <c r="CJ43">
        <f t="shared" si="59"/>
        <v>0</v>
      </c>
      <c r="CK43">
        <f t="shared" si="60"/>
        <v>0</v>
      </c>
      <c r="CL43">
        <f t="shared" si="61"/>
        <v>0</v>
      </c>
      <c r="CM43">
        <f t="shared" si="62"/>
        <v>0</v>
      </c>
      <c r="CN43">
        <f t="shared" si="63"/>
        <v>0</v>
      </c>
    </row>
    <row r="44" spans="1:92" x14ac:dyDescent="0.2">
      <c r="A44" s="1">
        <v>36</v>
      </c>
      <c r="B44" s="1" t="s">
        <v>466</v>
      </c>
      <c r="C44" s="1" t="s">
        <v>504</v>
      </c>
      <c r="D44" s="1" t="s">
        <v>467</v>
      </c>
      <c r="E44" s="96" t="s">
        <v>137</v>
      </c>
      <c r="F44" s="1" t="s">
        <v>161</v>
      </c>
      <c r="N44" s="62">
        <v>99</v>
      </c>
      <c r="O44" s="63">
        <v>0</v>
      </c>
      <c r="P44" s="82">
        <v>46.77</v>
      </c>
      <c r="R44" s="63">
        <v>0</v>
      </c>
      <c r="S44" s="82">
        <v>46.83</v>
      </c>
      <c r="U44" s="63">
        <v>18</v>
      </c>
      <c r="V44" s="63">
        <v>18</v>
      </c>
      <c r="AD44" s="62">
        <v>99</v>
      </c>
      <c r="BC44">
        <f t="shared" si="32"/>
        <v>216</v>
      </c>
      <c r="BD44" s="24">
        <f>IF($O$4&gt;0,(LARGE(($N44,$V44,$AD44,$AL44,$AT44,$BB44),1)),"0")</f>
        <v>99</v>
      </c>
      <c r="BE44" s="24">
        <f t="shared" si="33"/>
        <v>117</v>
      </c>
      <c r="BK44">
        <f t="shared" si="34"/>
        <v>0</v>
      </c>
      <c r="BL44">
        <f t="shared" si="35"/>
        <v>0</v>
      </c>
      <c r="BM44">
        <f t="shared" si="36"/>
        <v>0</v>
      </c>
      <c r="BN44">
        <f t="shared" si="37"/>
        <v>0</v>
      </c>
      <c r="BO44">
        <f t="shared" si="38"/>
        <v>0</v>
      </c>
      <c r="BP44">
        <f t="shared" si="39"/>
        <v>0</v>
      </c>
      <c r="BQ44">
        <f t="shared" si="40"/>
        <v>46.77</v>
      </c>
      <c r="BR44">
        <f t="shared" si="41"/>
        <v>0</v>
      </c>
      <c r="BS44">
        <f t="shared" si="42"/>
        <v>46.83</v>
      </c>
      <c r="BT44">
        <f t="shared" si="43"/>
        <v>0</v>
      </c>
      <c r="BU44">
        <f t="shared" si="44"/>
        <v>0</v>
      </c>
      <c r="BV44">
        <f t="shared" si="45"/>
        <v>0</v>
      </c>
      <c r="BW44">
        <f t="shared" si="46"/>
        <v>0</v>
      </c>
      <c r="BX44">
        <f t="shared" si="47"/>
        <v>0</v>
      </c>
      <c r="BY44">
        <f t="shared" si="48"/>
        <v>0</v>
      </c>
      <c r="BZ44">
        <f t="shared" si="49"/>
        <v>0</v>
      </c>
      <c r="CA44">
        <f t="shared" si="50"/>
        <v>0</v>
      </c>
      <c r="CB44">
        <f t="shared" si="51"/>
        <v>0</v>
      </c>
      <c r="CC44">
        <f t="shared" si="52"/>
        <v>0</v>
      </c>
      <c r="CD44">
        <f t="shared" si="53"/>
        <v>0</v>
      </c>
      <c r="CE44">
        <f t="shared" si="54"/>
        <v>0</v>
      </c>
      <c r="CF44">
        <f t="shared" si="55"/>
        <v>0</v>
      </c>
      <c r="CG44">
        <f t="shared" si="56"/>
        <v>0</v>
      </c>
      <c r="CH44">
        <f t="shared" si="57"/>
        <v>0</v>
      </c>
      <c r="CI44">
        <f t="shared" si="58"/>
        <v>0</v>
      </c>
      <c r="CJ44">
        <f t="shared" si="59"/>
        <v>0</v>
      </c>
      <c r="CK44">
        <f t="shared" si="60"/>
        <v>0</v>
      </c>
      <c r="CL44">
        <f t="shared" si="61"/>
        <v>0</v>
      </c>
      <c r="CM44">
        <f t="shared" si="62"/>
        <v>0</v>
      </c>
      <c r="CN44">
        <f t="shared" si="63"/>
        <v>0</v>
      </c>
    </row>
    <row r="45" spans="1:92" x14ac:dyDescent="0.2">
      <c r="A45" s="1">
        <v>36</v>
      </c>
      <c r="B45" s="1" t="s">
        <v>291</v>
      </c>
      <c r="C45" s="1" t="s">
        <v>390</v>
      </c>
      <c r="D45" s="1" t="s">
        <v>292</v>
      </c>
      <c r="E45" s="96" t="s">
        <v>137</v>
      </c>
      <c r="F45" s="1" t="s">
        <v>177</v>
      </c>
      <c r="G45" s="62">
        <v>4</v>
      </c>
      <c r="H45" s="80">
        <v>41.07</v>
      </c>
      <c r="J45" s="87">
        <v>0</v>
      </c>
      <c r="K45" s="81">
        <v>45.39</v>
      </c>
      <c r="M45" s="62">
        <v>27</v>
      </c>
      <c r="N45" s="62">
        <v>27</v>
      </c>
      <c r="O45" s="63">
        <v>0</v>
      </c>
      <c r="V45" s="63">
        <v>90</v>
      </c>
      <c r="AD45" s="62">
        <v>99</v>
      </c>
      <c r="BC45">
        <f t="shared" si="32"/>
        <v>216</v>
      </c>
      <c r="BD45" s="24">
        <f>IF($O$4&gt;0,(LARGE(($N45,$V45,$AD45,$AL45,$AT45,$BB45),1)),"0")</f>
        <v>99</v>
      </c>
      <c r="BE45" s="24">
        <f t="shared" si="33"/>
        <v>117</v>
      </c>
      <c r="BK45">
        <f t="shared" si="34"/>
        <v>4</v>
      </c>
      <c r="BL45">
        <f t="shared" si="35"/>
        <v>41.07</v>
      </c>
      <c r="BM45">
        <f t="shared" si="36"/>
        <v>0</v>
      </c>
      <c r="BN45">
        <f t="shared" si="37"/>
        <v>45.39</v>
      </c>
      <c r="BO45">
        <f t="shared" si="38"/>
        <v>4</v>
      </c>
      <c r="BP45">
        <f t="shared" si="39"/>
        <v>0</v>
      </c>
      <c r="BQ45">
        <f t="shared" si="40"/>
        <v>0</v>
      </c>
      <c r="BR45">
        <f t="shared" si="41"/>
        <v>0</v>
      </c>
      <c r="BS45">
        <f t="shared" si="42"/>
        <v>0</v>
      </c>
      <c r="BT45">
        <f t="shared" si="43"/>
        <v>0</v>
      </c>
      <c r="BU45">
        <f t="shared" si="44"/>
        <v>0</v>
      </c>
      <c r="BV45">
        <f t="shared" si="45"/>
        <v>0</v>
      </c>
      <c r="BW45">
        <f t="shared" si="46"/>
        <v>0</v>
      </c>
      <c r="BX45">
        <f t="shared" si="47"/>
        <v>0</v>
      </c>
      <c r="BY45">
        <f t="shared" si="48"/>
        <v>0</v>
      </c>
      <c r="BZ45">
        <f t="shared" si="49"/>
        <v>0</v>
      </c>
      <c r="CA45">
        <f t="shared" si="50"/>
        <v>0</v>
      </c>
      <c r="CB45">
        <f t="shared" si="51"/>
        <v>0</v>
      </c>
      <c r="CC45">
        <f t="shared" si="52"/>
        <v>0</v>
      </c>
      <c r="CD45">
        <f t="shared" si="53"/>
        <v>0</v>
      </c>
      <c r="CE45">
        <f t="shared" si="54"/>
        <v>0</v>
      </c>
      <c r="CF45">
        <f t="shared" si="55"/>
        <v>0</v>
      </c>
      <c r="CG45">
        <f t="shared" si="56"/>
        <v>0</v>
      </c>
      <c r="CH45">
        <f t="shared" si="57"/>
        <v>0</v>
      </c>
      <c r="CI45">
        <f t="shared" si="58"/>
        <v>0</v>
      </c>
      <c r="CJ45">
        <f t="shared" si="59"/>
        <v>0</v>
      </c>
      <c r="CK45">
        <f t="shared" si="60"/>
        <v>0</v>
      </c>
      <c r="CL45">
        <f t="shared" si="61"/>
        <v>0</v>
      </c>
      <c r="CM45">
        <f t="shared" si="62"/>
        <v>0</v>
      </c>
      <c r="CN45">
        <f t="shared" si="63"/>
        <v>0</v>
      </c>
    </row>
    <row r="46" spans="1:92" x14ac:dyDescent="0.2">
      <c r="A46" s="1">
        <v>38</v>
      </c>
      <c r="B46" s="1" t="s">
        <v>281</v>
      </c>
      <c r="C46" s="1" t="s">
        <v>420</v>
      </c>
      <c r="D46" s="1" t="s">
        <v>282</v>
      </c>
      <c r="E46" s="96" t="s">
        <v>137</v>
      </c>
      <c r="F46" s="1" t="s">
        <v>177</v>
      </c>
      <c r="G46" s="62">
        <v>0</v>
      </c>
      <c r="H46" s="80">
        <v>42.47</v>
      </c>
      <c r="J46" s="87">
        <v>0</v>
      </c>
      <c r="K46" s="81">
        <v>47.56</v>
      </c>
      <c r="M46" s="62">
        <v>21</v>
      </c>
      <c r="N46" s="62">
        <v>21</v>
      </c>
      <c r="V46" s="63">
        <v>99</v>
      </c>
      <c r="AD46" s="62">
        <v>99</v>
      </c>
      <c r="BC46">
        <f t="shared" si="32"/>
        <v>219</v>
      </c>
      <c r="BD46" s="24">
        <f>IF($O$4&gt;0,(LARGE(($N46,$V46,$AD46,$AL46,$AT46,$BB46),1)),"0")</f>
        <v>99</v>
      </c>
      <c r="BE46" s="24">
        <f t="shared" si="33"/>
        <v>120</v>
      </c>
      <c r="BK46">
        <f t="shared" si="34"/>
        <v>0</v>
      </c>
      <c r="BL46">
        <f t="shared" si="35"/>
        <v>42.47</v>
      </c>
      <c r="BM46">
        <f t="shared" si="36"/>
        <v>0</v>
      </c>
      <c r="BN46">
        <f t="shared" si="37"/>
        <v>47.56</v>
      </c>
      <c r="BO46">
        <f t="shared" si="38"/>
        <v>0</v>
      </c>
      <c r="BP46">
        <f t="shared" si="39"/>
        <v>0</v>
      </c>
      <c r="BQ46">
        <f t="shared" si="40"/>
        <v>0</v>
      </c>
      <c r="BR46">
        <f t="shared" si="41"/>
        <v>0</v>
      </c>
      <c r="BS46">
        <f t="shared" si="42"/>
        <v>0</v>
      </c>
      <c r="BT46">
        <f t="shared" si="43"/>
        <v>0</v>
      </c>
      <c r="BU46">
        <f t="shared" si="44"/>
        <v>0</v>
      </c>
      <c r="BV46">
        <f t="shared" si="45"/>
        <v>0</v>
      </c>
      <c r="BW46">
        <f t="shared" si="46"/>
        <v>0</v>
      </c>
      <c r="BX46">
        <f t="shared" si="47"/>
        <v>0</v>
      </c>
      <c r="BY46">
        <f t="shared" si="48"/>
        <v>0</v>
      </c>
      <c r="BZ46">
        <f t="shared" si="49"/>
        <v>0</v>
      </c>
      <c r="CA46">
        <f t="shared" si="50"/>
        <v>0</v>
      </c>
      <c r="CB46">
        <f t="shared" si="51"/>
        <v>0</v>
      </c>
      <c r="CC46">
        <f t="shared" si="52"/>
        <v>0</v>
      </c>
      <c r="CD46">
        <f t="shared" si="53"/>
        <v>0</v>
      </c>
      <c r="CE46">
        <f t="shared" si="54"/>
        <v>0</v>
      </c>
      <c r="CF46">
        <f t="shared" si="55"/>
        <v>0</v>
      </c>
      <c r="CG46">
        <f t="shared" si="56"/>
        <v>0</v>
      </c>
      <c r="CH46">
        <f t="shared" si="57"/>
        <v>0</v>
      </c>
      <c r="CI46">
        <f t="shared" si="58"/>
        <v>0</v>
      </c>
      <c r="CJ46">
        <f t="shared" si="59"/>
        <v>0</v>
      </c>
      <c r="CK46">
        <f t="shared" si="60"/>
        <v>0</v>
      </c>
      <c r="CL46">
        <f t="shared" si="61"/>
        <v>0</v>
      </c>
      <c r="CM46">
        <f t="shared" si="62"/>
        <v>0</v>
      </c>
      <c r="CN46">
        <f t="shared" si="63"/>
        <v>0</v>
      </c>
    </row>
    <row r="47" spans="1:92" x14ac:dyDescent="0.2">
      <c r="A47" s="1">
        <v>39</v>
      </c>
      <c r="B47" s="1" t="s">
        <v>287</v>
      </c>
      <c r="C47" s="1" t="s">
        <v>423</v>
      </c>
      <c r="D47" s="1" t="s">
        <v>288</v>
      </c>
      <c r="E47" s="96" t="s">
        <v>137</v>
      </c>
      <c r="F47" s="1" t="s">
        <v>161</v>
      </c>
      <c r="G47" s="62">
        <v>0</v>
      </c>
      <c r="H47" s="80">
        <v>45.91</v>
      </c>
      <c r="J47" s="87">
        <v>0</v>
      </c>
      <c r="K47" s="81">
        <v>52.25</v>
      </c>
      <c r="M47" s="62">
        <v>24</v>
      </c>
      <c r="N47" s="62">
        <v>24</v>
      </c>
      <c r="V47" s="63">
        <v>99</v>
      </c>
      <c r="AD47" s="62">
        <v>99</v>
      </c>
      <c r="BC47">
        <f t="shared" si="32"/>
        <v>222</v>
      </c>
      <c r="BD47" s="24">
        <f>IF($O$4&gt;0,(LARGE(($N47,$V47,$AD47,$AL47,$AT47,$BB47),1)),"0")</f>
        <v>99</v>
      </c>
      <c r="BE47" s="24">
        <f t="shared" si="33"/>
        <v>123</v>
      </c>
      <c r="BK47">
        <f t="shared" si="34"/>
        <v>0</v>
      </c>
      <c r="BL47">
        <f t="shared" si="35"/>
        <v>45.91</v>
      </c>
      <c r="BM47">
        <f t="shared" si="36"/>
        <v>0</v>
      </c>
      <c r="BN47">
        <f t="shared" si="37"/>
        <v>52.25</v>
      </c>
      <c r="BO47">
        <f t="shared" si="38"/>
        <v>0</v>
      </c>
      <c r="BP47">
        <f t="shared" si="39"/>
        <v>0</v>
      </c>
      <c r="BQ47">
        <f t="shared" si="40"/>
        <v>0</v>
      </c>
      <c r="BR47">
        <f t="shared" si="41"/>
        <v>0</v>
      </c>
      <c r="BS47">
        <f t="shared" si="42"/>
        <v>0</v>
      </c>
      <c r="BT47">
        <f t="shared" si="43"/>
        <v>0</v>
      </c>
      <c r="BU47">
        <f t="shared" si="44"/>
        <v>0</v>
      </c>
      <c r="BV47">
        <f t="shared" si="45"/>
        <v>0</v>
      </c>
      <c r="BW47">
        <f t="shared" si="46"/>
        <v>0</v>
      </c>
      <c r="BX47">
        <f t="shared" si="47"/>
        <v>0</v>
      </c>
      <c r="BY47">
        <f t="shared" si="48"/>
        <v>0</v>
      </c>
      <c r="BZ47">
        <f t="shared" si="49"/>
        <v>0</v>
      </c>
      <c r="CA47">
        <f t="shared" si="50"/>
        <v>0</v>
      </c>
      <c r="CB47">
        <f t="shared" si="51"/>
        <v>0</v>
      </c>
      <c r="CC47">
        <f t="shared" si="52"/>
        <v>0</v>
      </c>
      <c r="CD47">
        <f t="shared" si="53"/>
        <v>0</v>
      </c>
      <c r="CE47">
        <f t="shared" si="54"/>
        <v>0</v>
      </c>
      <c r="CF47">
        <f t="shared" si="55"/>
        <v>0</v>
      </c>
      <c r="CG47">
        <f t="shared" si="56"/>
        <v>0</v>
      </c>
      <c r="CH47">
        <f t="shared" si="57"/>
        <v>0</v>
      </c>
      <c r="CI47">
        <f t="shared" si="58"/>
        <v>0</v>
      </c>
      <c r="CJ47">
        <f t="shared" si="59"/>
        <v>0</v>
      </c>
      <c r="CK47">
        <f t="shared" si="60"/>
        <v>0</v>
      </c>
      <c r="CL47">
        <f t="shared" si="61"/>
        <v>0</v>
      </c>
      <c r="CM47">
        <f t="shared" si="62"/>
        <v>0</v>
      </c>
      <c r="CN47">
        <f t="shared" si="63"/>
        <v>0</v>
      </c>
    </row>
    <row r="48" spans="1:92" x14ac:dyDescent="0.2">
      <c r="A48" s="1">
        <v>40</v>
      </c>
      <c r="B48" s="1" t="s">
        <v>472</v>
      </c>
      <c r="C48" s="1" t="s">
        <v>434</v>
      </c>
      <c r="D48" s="1" t="s">
        <v>473</v>
      </c>
      <c r="E48" s="96" t="s">
        <v>137</v>
      </c>
      <c r="F48" s="1" t="s">
        <v>161</v>
      </c>
      <c r="N48" s="62">
        <v>99</v>
      </c>
      <c r="O48" s="63">
        <v>0</v>
      </c>
      <c r="P48" s="82">
        <v>43.28</v>
      </c>
      <c r="R48" s="63">
        <v>8</v>
      </c>
      <c r="S48" s="82">
        <v>39.03</v>
      </c>
      <c r="U48" s="63">
        <v>31</v>
      </c>
      <c r="V48" s="63">
        <v>30</v>
      </c>
      <c r="AD48" s="62">
        <v>99</v>
      </c>
      <c r="BC48">
        <f t="shared" si="32"/>
        <v>228</v>
      </c>
      <c r="BD48" s="24">
        <f>IF($O$4&gt;0,(LARGE(($N48,$V48,$AD48,$AL48,$AT48,$BB48),1)),"0")</f>
        <v>99</v>
      </c>
      <c r="BE48" s="24">
        <f t="shared" si="33"/>
        <v>129</v>
      </c>
      <c r="BK48">
        <f t="shared" si="34"/>
        <v>0</v>
      </c>
      <c r="BL48">
        <f t="shared" si="35"/>
        <v>0</v>
      </c>
      <c r="BM48">
        <f t="shared" si="36"/>
        <v>0</v>
      </c>
      <c r="BN48">
        <f t="shared" si="37"/>
        <v>0</v>
      </c>
      <c r="BO48">
        <f t="shared" si="38"/>
        <v>0</v>
      </c>
      <c r="BP48">
        <f t="shared" si="39"/>
        <v>0</v>
      </c>
      <c r="BQ48">
        <f t="shared" si="40"/>
        <v>43.28</v>
      </c>
      <c r="BR48">
        <f t="shared" si="41"/>
        <v>8</v>
      </c>
      <c r="BS48">
        <f t="shared" si="42"/>
        <v>39.03</v>
      </c>
      <c r="BT48">
        <f t="shared" si="43"/>
        <v>8</v>
      </c>
      <c r="BU48">
        <f t="shared" si="44"/>
        <v>0</v>
      </c>
      <c r="BV48">
        <f t="shared" si="45"/>
        <v>0</v>
      </c>
      <c r="BW48">
        <f t="shared" si="46"/>
        <v>0</v>
      </c>
      <c r="BX48">
        <f t="shared" si="47"/>
        <v>0</v>
      </c>
      <c r="BY48">
        <f t="shared" si="48"/>
        <v>0</v>
      </c>
      <c r="BZ48">
        <f t="shared" si="49"/>
        <v>0</v>
      </c>
      <c r="CA48">
        <f t="shared" si="50"/>
        <v>0</v>
      </c>
      <c r="CB48">
        <f t="shared" si="51"/>
        <v>0</v>
      </c>
      <c r="CC48">
        <f t="shared" si="52"/>
        <v>0</v>
      </c>
      <c r="CD48">
        <f t="shared" si="53"/>
        <v>0</v>
      </c>
      <c r="CE48">
        <f t="shared" si="54"/>
        <v>0</v>
      </c>
      <c r="CF48">
        <f t="shared" si="55"/>
        <v>0</v>
      </c>
      <c r="CG48">
        <f t="shared" si="56"/>
        <v>0</v>
      </c>
      <c r="CH48">
        <f t="shared" si="57"/>
        <v>0</v>
      </c>
      <c r="CI48">
        <f t="shared" si="58"/>
        <v>0</v>
      </c>
      <c r="CJ48">
        <f t="shared" si="59"/>
        <v>0</v>
      </c>
      <c r="CK48">
        <f t="shared" si="60"/>
        <v>0</v>
      </c>
      <c r="CL48">
        <f t="shared" si="61"/>
        <v>0</v>
      </c>
      <c r="CM48">
        <f t="shared" si="62"/>
        <v>0</v>
      </c>
      <c r="CN48">
        <f t="shared" si="63"/>
        <v>0</v>
      </c>
    </row>
    <row r="49" spans="1:92" x14ac:dyDescent="0.2">
      <c r="A49" s="1">
        <v>41</v>
      </c>
      <c r="B49" s="1" t="s">
        <v>305</v>
      </c>
      <c r="C49" s="1" t="s">
        <v>427</v>
      </c>
      <c r="D49" s="1" t="s">
        <v>306</v>
      </c>
      <c r="E49" s="96" t="s">
        <v>137</v>
      </c>
      <c r="F49" s="1" t="s">
        <v>156</v>
      </c>
      <c r="G49" s="62">
        <v>4</v>
      </c>
      <c r="H49" s="80">
        <v>41.32</v>
      </c>
      <c r="J49" s="87">
        <v>4</v>
      </c>
      <c r="K49" s="81">
        <v>47.13</v>
      </c>
      <c r="M49" s="62">
        <v>35</v>
      </c>
      <c r="N49" s="62">
        <v>35</v>
      </c>
      <c r="V49" s="63">
        <v>99</v>
      </c>
      <c r="AD49" s="62">
        <v>99</v>
      </c>
      <c r="BC49">
        <f t="shared" si="32"/>
        <v>233</v>
      </c>
      <c r="BD49" s="24">
        <f>IF($O$4&gt;0,(LARGE(($N49,$V49,$AD49,$AL49,$AT49,$BB49),1)),"0")</f>
        <v>99</v>
      </c>
      <c r="BE49" s="24">
        <f t="shared" si="33"/>
        <v>134</v>
      </c>
      <c r="BK49">
        <f t="shared" si="34"/>
        <v>4</v>
      </c>
      <c r="BL49">
        <f t="shared" si="35"/>
        <v>41.32</v>
      </c>
      <c r="BM49">
        <f t="shared" si="36"/>
        <v>4</v>
      </c>
      <c r="BN49">
        <f t="shared" si="37"/>
        <v>47.13</v>
      </c>
      <c r="BO49">
        <f t="shared" si="38"/>
        <v>8</v>
      </c>
      <c r="BP49">
        <f t="shared" si="39"/>
        <v>0</v>
      </c>
      <c r="BQ49">
        <f t="shared" si="40"/>
        <v>0</v>
      </c>
      <c r="BR49">
        <f t="shared" si="41"/>
        <v>0</v>
      </c>
      <c r="BS49">
        <f t="shared" si="42"/>
        <v>0</v>
      </c>
      <c r="BT49">
        <f t="shared" si="43"/>
        <v>0</v>
      </c>
      <c r="BU49">
        <f t="shared" si="44"/>
        <v>0</v>
      </c>
      <c r="BV49">
        <f t="shared" si="45"/>
        <v>0</v>
      </c>
      <c r="BW49">
        <f t="shared" si="46"/>
        <v>0</v>
      </c>
      <c r="BX49">
        <f t="shared" si="47"/>
        <v>0</v>
      </c>
      <c r="BY49">
        <f t="shared" si="48"/>
        <v>0</v>
      </c>
      <c r="BZ49">
        <f t="shared" si="49"/>
        <v>0</v>
      </c>
      <c r="CA49">
        <f t="shared" si="50"/>
        <v>0</v>
      </c>
      <c r="CB49">
        <f t="shared" si="51"/>
        <v>0</v>
      </c>
      <c r="CC49">
        <f t="shared" si="52"/>
        <v>0</v>
      </c>
      <c r="CD49">
        <f t="shared" si="53"/>
        <v>0</v>
      </c>
      <c r="CE49">
        <f t="shared" si="54"/>
        <v>0</v>
      </c>
      <c r="CF49">
        <f t="shared" si="55"/>
        <v>0</v>
      </c>
      <c r="CG49">
        <f t="shared" si="56"/>
        <v>0</v>
      </c>
      <c r="CH49">
        <f t="shared" si="57"/>
        <v>0</v>
      </c>
      <c r="CI49">
        <f t="shared" si="58"/>
        <v>0</v>
      </c>
      <c r="CJ49">
        <f t="shared" si="59"/>
        <v>0</v>
      </c>
      <c r="CK49">
        <f t="shared" si="60"/>
        <v>0</v>
      </c>
      <c r="CL49">
        <f t="shared" si="61"/>
        <v>0</v>
      </c>
      <c r="CM49">
        <f t="shared" si="62"/>
        <v>0</v>
      </c>
      <c r="CN49">
        <f t="shared" si="63"/>
        <v>0</v>
      </c>
    </row>
    <row r="50" spans="1:92" x14ac:dyDescent="0.2">
      <c r="A50" s="1">
        <v>42</v>
      </c>
      <c r="B50" s="1" t="s">
        <v>307</v>
      </c>
      <c r="C50" s="1" t="s">
        <v>408</v>
      </c>
      <c r="D50" s="1" t="s">
        <v>308</v>
      </c>
      <c r="E50" s="96" t="s">
        <v>137</v>
      </c>
      <c r="F50" s="1" t="s">
        <v>156</v>
      </c>
      <c r="G50" s="62">
        <v>4</v>
      </c>
      <c r="H50" s="80">
        <v>40.590000000000003</v>
      </c>
      <c r="J50" s="87">
        <v>4</v>
      </c>
      <c r="K50" s="81">
        <v>53.93</v>
      </c>
      <c r="M50" s="62">
        <v>36</v>
      </c>
      <c r="N50" s="62">
        <v>36</v>
      </c>
      <c r="V50" s="63">
        <v>99</v>
      </c>
      <c r="AD50" s="62">
        <v>99</v>
      </c>
      <c r="BC50">
        <f t="shared" si="32"/>
        <v>234</v>
      </c>
      <c r="BD50" s="24">
        <f>IF($O$4&gt;0,(LARGE(($N50,$V50,$AD50,$AL50,$AT50,$BB50),1)),"0")</f>
        <v>99</v>
      </c>
      <c r="BE50" s="24">
        <f t="shared" si="33"/>
        <v>135</v>
      </c>
      <c r="BK50">
        <f t="shared" si="34"/>
        <v>4</v>
      </c>
      <c r="BL50">
        <f t="shared" si="35"/>
        <v>40.590000000000003</v>
      </c>
      <c r="BM50">
        <f t="shared" si="36"/>
        <v>4</v>
      </c>
      <c r="BN50">
        <f t="shared" si="37"/>
        <v>53.93</v>
      </c>
      <c r="BO50">
        <f t="shared" si="38"/>
        <v>8</v>
      </c>
      <c r="BP50">
        <f t="shared" si="39"/>
        <v>0</v>
      </c>
      <c r="BQ50">
        <f t="shared" si="40"/>
        <v>0</v>
      </c>
      <c r="BR50">
        <f t="shared" si="41"/>
        <v>0</v>
      </c>
      <c r="BS50">
        <f t="shared" si="42"/>
        <v>0</v>
      </c>
      <c r="BT50">
        <f t="shared" si="43"/>
        <v>0</v>
      </c>
      <c r="BU50">
        <f t="shared" si="44"/>
        <v>0</v>
      </c>
      <c r="BV50">
        <f t="shared" si="45"/>
        <v>0</v>
      </c>
      <c r="BW50">
        <f t="shared" si="46"/>
        <v>0</v>
      </c>
      <c r="BX50">
        <f t="shared" si="47"/>
        <v>0</v>
      </c>
      <c r="BY50">
        <f t="shared" si="48"/>
        <v>0</v>
      </c>
      <c r="BZ50">
        <f t="shared" si="49"/>
        <v>0</v>
      </c>
      <c r="CA50">
        <f t="shared" si="50"/>
        <v>0</v>
      </c>
      <c r="CB50">
        <f t="shared" si="51"/>
        <v>0</v>
      </c>
      <c r="CC50">
        <f t="shared" si="52"/>
        <v>0</v>
      </c>
      <c r="CD50">
        <f t="shared" si="53"/>
        <v>0</v>
      </c>
      <c r="CE50">
        <f t="shared" si="54"/>
        <v>0</v>
      </c>
      <c r="CF50">
        <f t="shared" si="55"/>
        <v>0</v>
      </c>
      <c r="CG50">
        <f t="shared" si="56"/>
        <v>0</v>
      </c>
      <c r="CH50">
        <f t="shared" si="57"/>
        <v>0</v>
      </c>
      <c r="CI50">
        <f t="shared" si="58"/>
        <v>0</v>
      </c>
      <c r="CJ50">
        <f t="shared" si="59"/>
        <v>0</v>
      </c>
      <c r="CK50">
        <f t="shared" si="60"/>
        <v>0</v>
      </c>
      <c r="CL50">
        <f t="shared" si="61"/>
        <v>0</v>
      </c>
      <c r="CM50">
        <f t="shared" si="62"/>
        <v>0</v>
      </c>
      <c r="CN50">
        <f t="shared" si="63"/>
        <v>0</v>
      </c>
    </row>
    <row r="51" spans="1:92" x14ac:dyDescent="0.2">
      <c r="A51" s="1">
        <v>43</v>
      </c>
      <c r="B51" s="1" t="s">
        <v>316</v>
      </c>
      <c r="C51" s="1" t="s">
        <v>430</v>
      </c>
      <c r="D51" s="1" t="s">
        <v>317</v>
      </c>
      <c r="E51" s="96" t="s">
        <v>137</v>
      </c>
      <c r="F51" s="1" t="s">
        <v>318</v>
      </c>
      <c r="G51" s="62">
        <v>4</v>
      </c>
      <c r="H51" s="80">
        <v>39.26</v>
      </c>
      <c r="J51" s="87" t="s">
        <v>319</v>
      </c>
      <c r="M51" s="62">
        <v>45</v>
      </c>
      <c r="N51" s="62">
        <v>43</v>
      </c>
      <c r="V51" s="63">
        <v>99</v>
      </c>
      <c r="AD51" s="62">
        <v>99</v>
      </c>
      <c r="BC51">
        <f t="shared" si="32"/>
        <v>241</v>
      </c>
      <c r="BD51" s="24">
        <f>IF($O$4&gt;0,(LARGE(($N51,$V51,$AD51,$AL51,$AT51,$BB51),1)),"0")</f>
        <v>99</v>
      </c>
      <c r="BE51" s="24">
        <f t="shared" si="33"/>
        <v>142</v>
      </c>
      <c r="BK51">
        <f t="shared" si="34"/>
        <v>4</v>
      </c>
      <c r="BL51">
        <f t="shared" si="35"/>
        <v>39.26</v>
      </c>
      <c r="BM51">
        <f t="shared" si="36"/>
        <v>199</v>
      </c>
      <c r="BN51">
        <f t="shared" si="37"/>
        <v>0</v>
      </c>
      <c r="BO51">
        <f t="shared" si="38"/>
        <v>203</v>
      </c>
      <c r="BP51">
        <f t="shared" si="39"/>
        <v>0</v>
      </c>
      <c r="BQ51">
        <f t="shared" si="40"/>
        <v>0</v>
      </c>
      <c r="BR51">
        <f t="shared" si="41"/>
        <v>0</v>
      </c>
      <c r="BS51">
        <f t="shared" si="42"/>
        <v>0</v>
      </c>
      <c r="BT51">
        <f t="shared" si="43"/>
        <v>0</v>
      </c>
      <c r="BU51">
        <f t="shared" si="44"/>
        <v>0</v>
      </c>
      <c r="BV51">
        <f t="shared" si="45"/>
        <v>0</v>
      </c>
      <c r="BW51">
        <f t="shared" si="46"/>
        <v>0</v>
      </c>
      <c r="BX51">
        <f t="shared" si="47"/>
        <v>0</v>
      </c>
      <c r="BY51">
        <f t="shared" si="48"/>
        <v>0</v>
      </c>
      <c r="BZ51">
        <f t="shared" si="49"/>
        <v>0</v>
      </c>
      <c r="CA51">
        <f t="shared" si="50"/>
        <v>0</v>
      </c>
      <c r="CB51">
        <f t="shared" si="51"/>
        <v>0</v>
      </c>
      <c r="CC51">
        <f t="shared" si="52"/>
        <v>0</v>
      </c>
      <c r="CD51">
        <f t="shared" si="53"/>
        <v>0</v>
      </c>
      <c r="CE51">
        <f t="shared" si="54"/>
        <v>0</v>
      </c>
      <c r="CF51">
        <f t="shared" si="55"/>
        <v>0</v>
      </c>
      <c r="CG51">
        <f t="shared" si="56"/>
        <v>0</v>
      </c>
      <c r="CH51">
        <f t="shared" si="57"/>
        <v>0</v>
      </c>
      <c r="CI51">
        <f t="shared" si="58"/>
        <v>0</v>
      </c>
      <c r="CJ51">
        <f t="shared" si="59"/>
        <v>0</v>
      </c>
      <c r="CK51">
        <f t="shared" si="60"/>
        <v>0</v>
      </c>
      <c r="CL51">
        <f t="shared" si="61"/>
        <v>0</v>
      </c>
      <c r="CM51">
        <f t="shared" si="62"/>
        <v>0</v>
      </c>
      <c r="CN51">
        <f t="shared" si="63"/>
        <v>0</v>
      </c>
    </row>
    <row r="52" spans="1:92" x14ac:dyDescent="0.2">
      <c r="A52" s="1">
        <v>44</v>
      </c>
      <c r="B52" s="1" t="s">
        <v>320</v>
      </c>
      <c r="C52" s="1" t="s">
        <v>431</v>
      </c>
      <c r="D52" s="1" t="s">
        <v>321</v>
      </c>
      <c r="E52" s="96" t="s">
        <v>137</v>
      </c>
      <c r="F52" s="1" t="s">
        <v>318</v>
      </c>
      <c r="G52" s="62">
        <v>16</v>
      </c>
      <c r="H52" s="80">
        <v>66.180000000000007</v>
      </c>
      <c r="J52" s="87" t="s">
        <v>322</v>
      </c>
      <c r="M52" s="62">
        <v>46</v>
      </c>
      <c r="N52" s="62">
        <v>44</v>
      </c>
      <c r="V52" s="63">
        <v>99</v>
      </c>
      <c r="AD52" s="62">
        <v>99</v>
      </c>
      <c r="BC52">
        <f t="shared" si="32"/>
        <v>242</v>
      </c>
      <c r="BD52" s="24">
        <f>IF($O$4&gt;0,(LARGE(($N52,$V52,$AD52,$AL52,$AT52,$BB52),1)),"0")</f>
        <v>99</v>
      </c>
      <c r="BE52" s="24">
        <f t="shared" si="33"/>
        <v>143</v>
      </c>
      <c r="BK52">
        <f t="shared" si="34"/>
        <v>16</v>
      </c>
      <c r="BL52">
        <f t="shared" si="35"/>
        <v>66.180000000000007</v>
      </c>
      <c r="BM52">
        <f t="shared" si="36"/>
        <v>199</v>
      </c>
      <c r="BN52">
        <f t="shared" si="37"/>
        <v>0</v>
      </c>
      <c r="BO52">
        <f t="shared" si="38"/>
        <v>215</v>
      </c>
      <c r="BP52">
        <f t="shared" si="39"/>
        <v>0</v>
      </c>
      <c r="BQ52">
        <f t="shared" si="40"/>
        <v>0</v>
      </c>
      <c r="BR52">
        <f t="shared" si="41"/>
        <v>0</v>
      </c>
      <c r="BS52">
        <f t="shared" si="42"/>
        <v>0</v>
      </c>
      <c r="BT52">
        <f t="shared" si="43"/>
        <v>0</v>
      </c>
      <c r="BU52">
        <f t="shared" si="44"/>
        <v>0</v>
      </c>
      <c r="BV52">
        <f t="shared" si="45"/>
        <v>0</v>
      </c>
      <c r="BW52">
        <f t="shared" si="46"/>
        <v>0</v>
      </c>
      <c r="BX52">
        <f t="shared" si="47"/>
        <v>0</v>
      </c>
      <c r="BY52">
        <f t="shared" si="48"/>
        <v>0</v>
      </c>
      <c r="BZ52">
        <f t="shared" si="49"/>
        <v>0</v>
      </c>
      <c r="CA52">
        <f t="shared" si="50"/>
        <v>0</v>
      </c>
      <c r="CB52">
        <f t="shared" si="51"/>
        <v>0</v>
      </c>
      <c r="CC52">
        <f t="shared" si="52"/>
        <v>0</v>
      </c>
      <c r="CD52">
        <f t="shared" si="53"/>
        <v>0</v>
      </c>
      <c r="CE52">
        <f t="shared" si="54"/>
        <v>0</v>
      </c>
      <c r="CF52">
        <f t="shared" si="55"/>
        <v>0</v>
      </c>
      <c r="CG52">
        <f t="shared" si="56"/>
        <v>0</v>
      </c>
      <c r="CH52">
        <f t="shared" si="57"/>
        <v>0</v>
      </c>
      <c r="CI52">
        <f t="shared" si="58"/>
        <v>0</v>
      </c>
      <c r="CJ52">
        <f t="shared" si="59"/>
        <v>0</v>
      </c>
      <c r="CK52">
        <f t="shared" si="60"/>
        <v>0</v>
      </c>
      <c r="CL52">
        <f t="shared" si="61"/>
        <v>0</v>
      </c>
      <c r="CM52">
        <f t="shared" si="62"/>
        <v>0</v>
      </c>
      <c r="CN52">
        <f t="shared" si="63"/>
        <v>0</v>
      </c>
    </row>
    <row r="53" spans="1:92" x14ac:dyDescent="0.2">
      <c r="A53" s="1">
        <v>45</v>
      </c>
      <c r="B53" s="1" t="s">
        <v>323</v>
      </c>
      <c r="C53" s="1" t="s">
        <v>431</v>
      </c>
      <c r="D53" s="1" t="s">
        <v>324</v>
      </c>
      <c r="E53" s="96" t="s">
        <v>137</v>
      </c>
      <c r="F53" s="1" t="s">
        <v>318</v>
      </c>
      <c r="G53" s="62">
        <v>21</v>
      </c>
      <c r="H53" s="80">
        <v>103.9</v>
      </c>
      <c r="J53" s="87" t="s">
        <v>325</v>
      </c>
      <c r="M53" s="62">
        <v>47</v>
      </c>
      <c r="N53" s="62">
        <v>45</v>
      </c>
      <c r="V53" s="63">
        <v>99</v>
      </c>
      <c r="AD53" s="62">
        <v>99</v>
      </c>
      <c r="BC53">
        <f t="shared" si="32"/>
        <v>243</v>
      </c>
      <c r="BD53" s="24">
        <f>IF($O$4&gt;0,(LARGE(($N53,$V53,$AD53,$AL53,$AT53,$BB53),1)),"0")</f>
        <v>99</v>
      </c>
      <c r="BE53" s="24">
        <f t="shared" si="33"/>
        <v>144</v>
      </c>
      <c r="BK53">
        <f t="shared" si="34"/>
        <v>21</v>
      </c>
      <c r="BL53">
        <f t="shared" si="35"/>
        <v>0</v>
      </c>
      <c r="BM53">
        <f t="shared" si="36"/>
        <v>199</v>
      </c>
      <c r="BN53">
        <f t="shared" si="37"/>
        <v>0</v>
      </c>
      <c r="BO53">
        <f t="shared" si="38"/>
        <v>220</v>
      </c>
      <c r="BP53">
        <f t="shared" si="39"/>
        <v>0</v>
      </c>
      <c r="BQ53">
        <f t="shared" si="40"/>
        <v>0</v>
      </c>
      <c r="BR53">
        <f t="shared" si="41"/>
        <v>0</v>
      </c>
      <c r="BS53">
        <f t="shared" si="42"/>
        <v>0</v>
      </c>
      <c r="BT53">
        <f t="shared" si="43"/>
        <v>0</v>
      </c>
      <c r="BU53">
        <f t="shared" si="44"/>
        <v>0</v>
      </c>
      <c r="BV53">
        <f t="shared" si="45"/>
        <v>0</v>
      </c>
      <c r="BW53">
        <f t="shared" si="46"/>
        <v>0</v>
      </c>
      <c r="BX53">
        <f t="shared" si="47"/>
        <v>0</v>
      </c>
      <c r="BY53">
        <f t="shared" si="48"/>
        <v>0</v>
      </c>
      <c r="BZ53">
        <f t="shared" si="49"/>
        <v>0</v>
      </c>
      <c r="CA53">
        <f t="shared" si="50"/>
        <v>0</v>
      </c>
      <c r="CB53">
        <f t="shared" si="51"/>
        <v>0</v>
      </c>
      <c r="CC53">
        <f t="shared" si="52"/>
        <v>0</v>
      </c>
      <c r="CD53">
        <f t="shared" si="53"/>
        <v>0</v>
      </c>
      <c r="CE53">
        <f t="shared" si="54"/>
        <v>0</v>
      </c>
      <c r="CF53">
        <f t="shared" si="55"/>
        <v>0</v>
      </c>
      <c r="CG53">
        <f t="shared" si="56"/>
        <v>0</v>
      </c>
      <c r="CH53">
        <f t="shared" si="57"/>
        <v>0</v>
      </c>
      <c r="CI53">
        <f t="shared" si="58"/>
        <v>0</v>
      </c>
      <c r="CJ53">
        <f t="shared" si="59"/>
        <v>0</v>
      </c>
      <c r="CK53">
        <f t="shared" si="60"/>
        <v>0</v>
      </c>
      <c r="CL53">
        <f t="shared" si="61"/>
        <v>0</v>
      </c>
      <c r="CM53">
        <f t="shared" si="62"/>
        <v>0</v>
      </c>
      <c r="CN53">
        <f t="shared" si="63"/>
        <v>0</v>
      </c>
    </row>
    <row r="54" spans="1:92" x14ac:dyDescent="0.2">
      <c r="A54" s="1">
        <v>46</v>
      </c>
      <c r="B54" s="1" t="s">
        <v>326</v>
      </c>
      <c r="C54" s="1" t="s">
        <v>432</v>
      </c>
      <c r="D54" s="1" t="s">
        <v>327</v>
      </c>
      <c r="E54" s="96" t="s">
        <v>137</v>
      </c>
      <c r="F54" s="1" t="s">
        <v>161</v>
      </c>
      <c r="G54" s="62" t="s">
        <v>319</v>
      </c>
      <c r="N54" s="62">
        <v>90</v>
      </c>
      <c r="V54" s="63">
        <v>99</v>
      </c>
      <c r="AD54" s="62">
        <v>99</v>
      </c>
      <c r="BC54">
        <f t="shared" si="32"/>
        <v>288</v>
      </c>
      <c r="BD54" s="24">
        <f>IF($O$4&gt;0,(LARGE(($N54,$V54,$AD54,$AL54,$AT54,$BB54),1)),"0")</f>
        <v>99</v>
      </c>
      <c r="BE54" s="24">
        <f t="shared" si="33"/>
        <v>189</v>
      </c>
      <c r="BK54">
        <f t="shared" si="34"/>
        <v>199</v>
      </c>
      <c r="BL54">
        <f t="shared" si="35"/>
        <v>0</v>
      </c>
      <c r="BM54">
        <f t="shared" si="36"/>
        <v>0</v>
      </c>
      <c r="BN54">
        <f t="shared" si="37"/>
        <v>0</v>
      </c>
      <c r="BO54">
        <f t="shared" si="38"/>
        <v>199</v>
      </c>
      <c r="BP54">
        <f t="shared" si="39"/>
        <v>0</v>
      </c>
      <c r="BQ54">
        <f t="shared" si="40"/>
        <v>0</v>
      </c>
      <c r="BR54">
        <f t="shared" si="41"/>
        <v>0</v>
      </c>
      <c r="BS54">
        <f t="shared" si="42"/>
        <v>0</v>
      </c>
      <c r="BT54">
        <f t="shared" si="43"/>
        <v>0</v>
      </c>
      <c r="BU54">
        <f t="shared" si="44"/>
        <v>0</v>
      </c>
      <c r="BV54">
        <f t="shared" si="45"/>
        <v>0</v>
      </c>
      <c r="BW54">
        <f t="shared" si="46"/>
        <v>0</v>
      </c>
      <c r="BX54">
        <f t="shared" si="47"/>
        <v>0</v>
      </c>
      <c r="BY54">
        <f t="shared" si="48"/>
        <v>0</v>
      </c>
      <c r="BZ54">
        <f t="shared" si="49"/>
        <v>0</v>
      </c>
      <c r="CA54">
        <f t="shared" si="50"/>
        <v>0</v>
      </c>
      <c r="CB54">
        <f t="shared" si="51"/>
        <v>0</v>
      </c>
      <c r="CC54">
        <f t="shared" si="52"/>
        <v>0</v>
      </c>
      <c r="CD54">
        <f t="shared" si="53"/>
        <v>0</v>
      </c>
      <c r="CE54">
        <f t="shared" si="54"/>
        <v>0</v>
      </c>
      <c r="CF54">
        <f t="shared" si="55"/>
        <v>0</v>
      </c>
      <c r="CG54">
        <f t="shared" si="56"/>
        <v>0</v>
      </c>
      <c r="CH54">
        <f t="shared" si="57"/>
        <v>0</v>
      </c>
      <c r="CI54">
        <f t="shared" si="58"/>
        <v>0</v>
      </c>
      <c r="CJ54">
        <f t="shared" si="59"/>
        <v>0</v>
      </c>
      <c r="CK54">
        <f t="shared" si="60"/>
        <v>0</v>
      </c>
      <c r="CL54">
        <f t="shared" si="61"/>
        <v>0</v>
      </c>
      <c r="CM54">
        <f t="shared" si="62"/>
        <v>0</v>
      </c>
      <c r="CN54">
        <f t="shared" si="63"/>
        <v>0</v>
      </c>
    </row>
    <row r="55" spans="1:92" x14ac:dyDescent="0.2">
      <c r="A55" s="1">
        <v>46</v>
      </c>
      <c r="B55" s="1" t="s">
        <v>230</v>
      </c>
      <c r="C55" s="1" t="s">
        <v>402</v>
      </c>
      <c r="D55" s="1" t="s">
        <v>231</v>
      </c>
      <c r="E55" s="96" t="s">
        <v>137</v>
      </c>
      <c r="F55" s="1" t="s">
        <v>177</v>
      </c>
      <c r="G55" s="62" t="s">
        <v>322</v>
      </c>
      <c r="N55" s="62">
        <v>90</v>
      </c>
      <c r="V55" s="63">
        <v>99</v>
      </c>
      <c r="AD55" s="62">
        <v>99</v>
      </c>
      <c r="BC55">
        <f t="shared" si="32"/>
        <v>288</v>
      </c>
      <c r="BD55" s="24">
        <f>IF($O$4&gt;0,(LARGE(($N55,$V55,$AD55,$AL55,$AT55,$BB55),1)),"0")</f>
        <v>99</v>
      </c>
      <c r="BE55" s="24">
        <f t="shared" si="33"/>
        <v>189</v>
      </c>
      <c r="BK55">
        <f t="shared" si="34"/>
        <v>199</v>
      </c>
      <c r="BL55">
        <f t="shared" si="35"/>
        <v>0</v>
      </c>
      <c r="BM55">
        <f t="shared" si="36"/>
        <v>0</v>
      </c>
      <c r="BN55">
        <f t="shared" si="37"/>
        <v>0</v>
      </c>
      <c r="BO55">
        <f t="shared" si="38"/>
        <v>199</v>
      </c>
      <c r="BP55">
        <f t="shared" si="39"/>
        <v>0</v>
      </c>
      <c r="BQ55">
        <f t="shared" si="40"/>
        <v>0</v>
      </c>
      <c r="BR55">
        <f t="shared" si="41"/>
        <v>0</v>
      </c>
      <c r="BS55">
        <f t="shared" si="42"/>
        <v>0</v>
      </c>
      <c r="BT55">
        <f t="shared" si="43"/>
        <v>0</v>
      </c>
      <c r="BU55">
        <f t="shared" si="44"/>
        <v>0</v>
      </c>
      <c r="BV55">
        <f t="shared" si="45"/>
        <v>0</v>
      </c>
      <c r="BW55">
        <f t="shared" si="46"/>
        <v>0</v>
      </c>
      <c r="BX55">
        <f t="shared" si="47"/>
        <v>0</v>
      </c>
      <c r="BY55">
        <f t="shared" si="48"/>
        <v>0</v>
      </c>
      <c r="BZ55">
        <f t="shared" si="49"/>
        <v>0</v>
      </c>
      <c r="CA55">
        <f t="shared" si="50"/>
        <v>0</v>
      </c>
      <c r="CB55">
        <f t="shared" si="51"/>
        <v>0</v>
      </c>
      <c r="CC55">
        <f t="shared" si="52"/>
        <v>0</v>
      </c>
      <c r="CD55">
        <f t="shared" si="53"/>
        <v>0</v>
      </c>
      <c r="CE55">
        <f t="shared" si="54"/>
        <v>0</v>
      </c>
      <c r="CF55">
        <f t="shared" si="55"/>
        <v>0</v>
      </c>
      <c r="CG55">
        <f t="shared" si="56"/>
        <v>0</v>
      </c>
      <c r="CH55">
        <f t="shared" si="57"/>
        <v>0</v>
      </c>
      <c r="CI55">
        <f t="shared" si="58"/>
        <v>0</v>
      </c>
      <c r="CJ55">
        <f t="shared" si="59"/>
        <v>0</v>
      </c>
      <c r="CK55">
        <f t="shared" si="60"/>
        <v>0</v>
      </c>
      <c r="CL55">
        <f t="shared" si="61"/>
        <v>0</v>
      </c>
      <c r="CM55">
        <f t="shared" si="62"/>
        <v>0</v>
      </c>
      <c r="CN55">
        <f t="shared" si="63"/>
        <v>0</v>
      </c>
    </row>
    <row r="56" spans="1:92" x14ac:dyDescent="0.2">
      <c r="A56" s="1">
        <v>48</v>
      </c>
      <c r="B56" s="1" t="s">
        <v>265</v>
      </c>
      <c r="C56" s="1" t="s">
        <v>415</v>
      </c>
      <c r="D56" s="1" t="s">
        <v>266</v>
      </c>
      <c r="E56" s="96" t="s">
        <v>137</v>
      </c>
      <c r="F56" s="1" t="s">
        <v>164</v>
      </c>
      <c r="G56" s="62">
        <v>0</v>
      </c>
      <c r="H56" s="80">
        <v>41.32</v>
      </c>
      <c r="J56" s="87">
        <v>0</v>
      </c>
      <c r="K56" s="81">
        <v>41.6</v>
      </c>
      <c r="M56" s="62">
        <v>12</v>
      </c>
      <c r="N56" s="62">
        <v>99</v>
      </c>
      <c r="O56" s="63">
        <v>0</v>
      </c>
      <c r="P56" s="82">
        <v>51.37</v>
      </c>
      <c r="R56" s="63">
        <v>0</v>
      </c>
      <c r="S56" s="82">
        <v>38.74</v>
      </c>
      <c r="U56" s="63">
        <v>7</v>
      </c>
      <c r="V56" s="63">
        <v>99</v>
      </c>
      <c r="AD56" s="62">
        <v>99</v>
      </c>
      <c r="BC56">
        <f t="shared" si="32"/>
        <v>297</v>
      </c>
      <c r="BD56" s="24">
        <f>IF($O$4&gt;0,(LARGE(($N56,$V56,$AD56,$AL56,$AT56,$BB56),1)),"0")</f>
        <v>99</v>
      </c>
      <c r="BE56" s="24">
        <f t="shared" si="33"/>
        <v>198</v>
      </c>
      <c r="BI56" s="103" t="s">
        <v>511</v>
      </c>
      <c r="BK56">
        <f t="shared" si="34"/>
        <v>0</v>
      </c>
      <c r="BL56">
        <f t="shared" si="35"/>
        <v>41.32</v>
      </c>
      <c r="BM56">
        <f t="shared" si="36"/>
        <v>0</v>
      </c>
      <c r="BN56">
        <f t="shared" si="37"/>
        <v>41.6</v>
      </c>
      <c r="BO56">
        <f t="shared" si="38"/>
        <v>0</v>
      </c>
      <c r="BP56">
        <f t="shared" si="39"/>
        <v>0</v>
      </c>
      <c r="BQ56">
        <f t="shared" si="40"/>
        <v>51.37</v>
      </c>
      <c r="BR56">
        <f t="shared" si="41"/>
        <v>0</v>
      </c>
      <c r="BS56">
        <f t="shared" si="42"/>
        <v>38.74</v>
      </c>
      <c r="BT56">
        <f t="shared" si="43"/>
        <v>0</v>
      </c>
      <c r="BU56">
        <f t="shared" si="44"/>
        <v>0</v>
      </c>
      <c r="BV56">
        <f t="shared" si="45"/>
        <v>0</v>
      </c>
      <c r="BW56">
        <f t="shared" si="46"/>
        <v>0</v>
      </c>
      <c r="BX56">
        <f t="shared" si="47"/>
        <v>0</v>
      </c>
      <c r="BY56">
        <f t="shared" si="48"/>
        <v>0</v>
      </c>
      <c r="BZ56">
        <f t="shared" si="49"/>
        <v>0</v>
      </c>
      <c r="CA56">
        <f t="shared" si="50"/>
        <v>0</v>
      </c>
      <c r="CB56">
        <f t="shared" si="51"/>
        <v>0</v>
      </c>
      <c r="CC56">
        <f t="shared" si="52"/>
        <v>0</v>
      </c>
      <c r="CD56">
        <f t="shared" si="53"/>
        <v>0</v>
      </c>
      <c r="CE56">
        <f t="shared" si="54"/>
        <v>0</v>
      </c>
      <c r="CF56">
        <f t="shared" si="55"/>
        <v>0</v>
      </c>
      <c r="CG56">
        <f t="shared" si="56"/>
        <v>0</v>
      </c>
      <c r="CH56">
        <f t="shared" si="57"/>
        <v>0</v>
      </c>
      <c r="CI56">
        <f t="shared" si="58"/>
        <v>0</v>
      </c>
      <c r="CJ56">
        <f t="shared" si="59"/>
        <v>0</v>
      </c>
      <c r="CK56">
        <f t="shared" si="60"/>
        <v>0</v>
      </c>
      <c r="CL56">
        <f t="shared" si="61"/>
        <v>0</v>
      </c>
      <c r="CM56">
        <f t="shared" si="62"/>
        <v>0</v>
      </c>
      <c r="CN56">
        <f t="shared" si="63"/>
        <v>0</v>
      </c>
    </row>
    <row r="57" spans="1:92" x14ac:dyDescent="0.2">
      <c r="A57" s="1">
        <v>48</v>
      </c>
      <c r="B57" s="1" t="s">
        <v>459</v>
      </c>
      <c r="C57" s="1" t="s">
        <v>501</v>
      </c>
      <c r="D57" s="1" t="s">
        <v>460</v>
      </c>
      <c r="E57" s="96" t="s">
        <v>137</v>
      </c>
      <c r="F57" s="1" t="s">
        <v>156</v>
      </c>
      <c r="N57" s="62">
        <v>99</v>
      </c>
      <c r="O57" s="63">
        <v>0</v>
      </c>
      <c r="P57" s="82">
        <v>46.43</v>
      </c>
      <c r="R57" s="63">
        <v>0</v>
      </c>
      <c r="S57" s="82">
        <v>38.89</v>
      </c>
      <c r="U57" s="63">
        <v>8</v>
      </c>
      <c r="V57" s="63">
        <v>99</v>
      </c>
      <c r="AD57" s="62">
        <v>99</v>
      </c>
      <c r="BC57">
        <f t="shared" si="32"/>
        <v>297</v>
      </c>
      <c r="BD57" s="24">
        <f>IF($O$4&gt;0,(LARGE(($N57,$V57,$AD57,$AL57,$AT57,$BB57),1)),"0")</f>
        <v>99</v>
      </c>
      <c r="BE57" s="24">
        <f t="shared" si="33"/>
        <v>198</v>
      </c>
      <c r="BI57" s="103" t="s">
        <v>511</v>
      </c>
      <c r="BK57">
        <f t="shared" si="34"/>
        <v>0</v>
      </c>
      <c r="BL57">
        <f t="shared" si="35"/>
        <v>0</v>
      </c>
      <c r="BM57">
        <f t="shared" si="36"/>
        <v>0</v>
      </c>
      <c r="BN57">
        <f t="shared" si="37"/>
        <v>0</v>
      </c>
      <c r="BO57">
        <f t="shared" si="38"/>
        <v>0</v>
      </c>
      <c r="BP57">
        <f t="shared" si="39"/>
        <v>0</v>
      </c>
      <c r="BQ57">
        <f t="shared" si="40"/>
        <v>46.43</v>
      </c>
      <c r="BR57">
        <f t="shared" si="41"/>
        <v>0</v>
      </c>
      <c r="BS57">
        <f t="shared" si="42"/>
        <v>38.89</v>
      </c>
      <c r="BT57">
        <f t="shared" si="43"/>
        <v>0</v>
      </c>
      <c r="BU57">
        <f t="shared" si="44"/>
        <v>0</v>
      </c>
      <c r="BV57">
        <f t="shared" si="45"/>
        <v>0</v>
      </c>
      <c r="BW57">
        <f t="shared" si="46"/>
        <v>0</v>
      </c>
      <c r="BX57">
        <f t="shared" si="47"/>
        <v>0</v>
      </c>
      <c r="BY57">
        <f t="shared" si="48"/>
        <v>0</v>
      </c>
      <c r="BZ57">
        <f t="shared" si="49"/>
        <v>0</v>
      </c>
      <c r="CA57">
        <f t="shared" si="50"/>
        <v>0</v>
      </c>
      <c r="CB57">
        <f t="shared" si="51"/>
        <v>0</v>
      </c>
      <c r="CC57">
        <f t="shared" si="52"/>
        <v>0</v>
      </c>
      <c r="CD57">
        <f t="shared" si="53"/>
        <v>0</v>
      </c>
      <c r="CE57">
        <f t="shared" si="54"/>
        <v>0</v>
      </c>
      <c r="CF57">
        <f t="shared" si="55"/>
        <v>0</v>
      </c>
      <c r="CG57">
        <f t="shared" si="56"/>
        <v>0</v>
      </c>
      <c r="CH57">
        <f t="shared" si="57"/>
        <v>0</v>
      </c>
      <c r="CI57">
        <f t="shared" si="58"/>
        <v>0</v>
      </c>
      <c r="CJ57">
        <f t="shared" si="59"/>
        <v>0</v>
      </c>
      <c r="CK57">
        <f t="shared" si="60"/>
        <v>0</v>
      </c>
      <c r="CL57">
        <f t="shared" si="61"/>
        <v>0</v>
      </c>
      <c r="CM57">
        <f t="shared" si="62"/>
        <v>0</v>
      </c>
      <c r="CN57">
        <f t="shared" si="63"/>
        <v>0</v>
      </c>
    </row>
    <row r="58" spans="1:92" x14ac:dyDescent="0.2">
      <c r="A58" s="1">
        <v>48</v>
      </c>
      <c r="B58" s="1" t="s">
        <v>279</v>
      </c>
      <c r="C58" s="1" t="s">
        <v>420</v>
      </c>
      <c r="D58" s="1" t="s">
        <v>280</v>
      </c>
      <c r="E58" s="96" t="s">
        <v>137</v>
      </c>
      <c r="F58" s="1" t="s">
        <v>177</v>
      </c>
      <c r="G58" s="62">
        <v>0</v>
      </c>
      <c r="H58" s="80">
        <v>39.46</v>
      </c>
      <c r="J58" s="87">
        <v>0</v>
      </c>
      <c r="K58" s="81">
        <v>44.86</v>
      </c>
      <c r="M58" s="62">
        <v>20</v>
      </c>
      <c r="N58" s="62">
        <v>99</v>
      </c>
      <c r="O58" s="63">
        <v>0</v>
      </c>
      <c r="P58" s="82">
        <v>53.62</v>
      </c>
      <c r="R58" s="63">
        <v>0</v>
      </c>
      <c r="S58" s="82">
        <v>44.52</v>
      </c>
      <c r="U58" s="63">
        <v>16</v>
      </c>
      <c r="V58" s="63">
        <v>99</v>
      </c>
      <c r="AD58" s="62">
        <v>99</v>
      </c>
      <c r="BC58">
        <f t="shared" si="32"/>
        <v>297</v>
      </c>
      <c r="BD58" s="24">
        <f>IF($O$4&gt;0,(LARGE(($N58,$V58,$AD58,$AL58,$AT58,$BB58),1)),"0")</f>
        <v>99</v>
      </c>
      <c r="BE58" s="24">
        <f t="shared" si="33"/>
        <v>198</v>
      </c>
      <c r="BI58" s="103" t="s">
        <v>511</v>
      </c>
      <c r="BK58">
        <f t="shared" si="34"/>
        <v>0</v>
      </c>
      <c r="BL58">
        <f t="shared" si="35"/>
        <v>39.46</v>
      </c>
      <c r="BM58">
        <f t="shared" si="36"/>
        <v>0</v>
      </c>
      <c r="BN58">
        <f t="shared" si="37"/>
        <v>44.86</v>
      </c>
      <c r="BO58">
        <f t="shared" si="38"/>
        <v>0</v>
      </c>
      <c r="BP58">
        <f t="shared" si="39"/>
        <v>0</v>
      </c>
      <c r="BQ58">
        <f t="shared" si="40"/>
        <v>53.62</v>
      </c>
      <c r="BR58">
        <f t="shared" si="41"/>
        <v>0</v>
      </c>
      <c r="BS58">
        <f t="shared" si="42"/>
        <v>44.52</v>
      </c>
      <c r="BT58">
        <f t="shared" si="43"/>
        <v>0</v>
      </c>
      <c r="BU58">
        <f t="shared" si="44"/>
        <v>0</v>
      </c>
      <c r="BV58">
        <f t="shared" si="45"/>
        <v>0</v>
      </c>
      <c r="BW58">
        <f t="shared" si="46"/>
        <v>0</v>
      </c>
      <c r="BX58">
        <f t="shared" si="47"/>
        <v>0</v>
      </c>
      <c r="BY58">
        <f t="shared" si="48"/>
        <v>0</v>
      </c>
      <c r="BZ58">
        <f t="shared" si="49"/>
        <v>0</v>
      </c>
      <c r="CA58">
        <f t="shared" si="50"/>
        <v>0</v>
      </c>
      <c r="CB58">
        <f t="shared" si="51"/>
        <v>0</v>
      </c>
      <c r="CC58">
        <f t="shared" si="52"/>
        <v>0</v>
      </c>
      <c r="CD58">
        <f t="shared" si="53"/>
        <v>0</v>
      </c>
      <c r="CE58">
        <f t="shared" si="54"/>
        <v>0</v>
      </c>
      <c r="CF58">
        <f t="shared" si="55"/>
        <v>0</v>
      </c>
      <c r="CG58">
        <f t="shared" si="56"/>
        <v>0</v>
      </c>
      <c r="CH58">
        <f t="shared" si="57"/>
        <v>0</v>
      </c>
      <c r="CI58">
        <f t="shared" si="58"/>
        <v>0</v>
      </c>
      <c r="CJ58">
        <f t="shared" si="59"/>
        <v>0</v>
      </c>
      <c r="CK58">
        <f t="shared" si="60"/>
        <v>0</v>
      </c>
      <c r="CL58">
        <f t="shared" si="61"/>
        <v>0</v>
      </c>
      <c r="CM58">
        <f t="shared" si="62"/>
        <v>0</v>
      </c>
      <c r="CN58">
        <f t="shared" si="63"/>
        <v>0</v>
      </c>
    </row>
    <row r="59" spans="1:92" x14ac:dyDescent="0.2">
      <c r="A59" s="1">
        <v>48</v>
      </c>
      <c r="B59" s="1" t="s">
        <v>468</v>
      </c>
      <c r="C59" s="1" t="s">
        <v>417</v>
      </c>
      <c r="D59" s="1" t="s">
        <v>469</v>
      </c>
      <c r="E59" s="96" t="s">
        <v>137</v>
      </c>
      <c r="F59" s="1" t="s">
        <v>161</v>
      </c>
      <c r="N59" s="62">
        <v>99</v>
      </c>
      <c r="O59" s="63">
        <v>4</v>
      </c>
      <c r="P59" s="82">
        <v>45.43</v>
      </c>
      <c r="R59" s="63">
        <v>0</v>
      </c>
      <c r="S59" s="82">
        <v>38</v>
      </c>
      <c r="U59" s="63">
        <v>23</v>
      </c>
      <c r="V59" s="63">
        <v>99</v>
      </c>
      <c r="AD59" s="62">
        <v>99</v>
      </c>
      <c r="BC59">
        <f t="shared" si="32"/>
        <v>297</v>
      </c>
      <c r="BD59" s="24">
        <f>IF($O$4&gt;0,(LARGE(($N59,$V59,$AD59,$AL59,$AT59,$BB59),1)),"0")</f>
        <v>99</v>
      </c>
      <c r="BE59" s="24">
        <f t="shared" si="33"/>
        <v>198</v>
      </c>
      <c r="BI59" s="103" t="s">
        <v>511</v>
      </c>
      <c r="BK59">
        <f t="shared" si="34"/>
        <v>0</v>
      </c>
      <c r="BL59">
        <f t="shared" si="35"/>
        <v>0</v>
      </c>
      <c r="BM59">
        <f t="shared" si="36"/>
        <v>0</v>
      </c>
      <c r="BN59">
        <f t="shared" si="37"/>
        <v>0</v>
      </c>
      <c r="BO59">
        <f t="shared" si="38"/>
        <v>0</v>
      </c>
      <c r="BP59">
        <f t="shared" si="39"/>
        <v>4</v>
      </c>
      <c r="BQ59">
        <f t="shared" si="40"/>
        <v>45.43</v>
      </c>
      <c r="BR59">
        <f t="shared" si="41"/>
        <v>0</v>
      </c>
      <c r="BS59">
        <f t="shared" si="42"/>
        <v>38</v>
      </c>
      <c r="BT59">
        <f t="shared" si="43"/>
        <v>4</v>
      </c>
      <c r="BU59">
        <f t="shared" si="44"/>
        <v>0</v>
      </c>
      <c r="BV59">
        <f t="shared" si="45"/>
        <v>0</v>
      </c>
      <c r="BW59">
        <f t="shared" si="46"/>
        <v>0</v>
      </c>
      <c r="BX59">
        <f t="shared" si="47"/>
        <v>0</v>
      </c>
      <c r="BY59">
        <f t="shared" si="48"/>
        <v>0</v>
      </c>
      <c r="BZ59">
        <f t="shared" si="49"/>
        <v>0</v>
      </c>
      <c r="CA59">
        <f t="shared" si="50"/>
        <v>0</v>
      </c>
      <c r="CB59">
        <f t="shared" si="51"/>
        <v>0</v>
      </c>
      <c r="CC59">
        <f t="shared" si="52"/>
        <v>0</v>
      </c>
      <c r="CD59">
        <f t="shared" si="53"/>
        <v>0</v>
      </c>
      <c r="CE59">
        <f t="shared" si="54"/>
        <v>0</v>
      </c>
      <c r="CF59">
        <f t="shared" si="55"/>
        <v>0</v>
      </c>
      <c r="CG59">
        <f t="shared" si="56"/>
        <v>0</v>
      </c>
      <c r="CH59">
        <f t="shared" si="57"/>
        <v>0</v>
      </c>
      <c r="CI59">
        <f t="shared" si="58"/>
        <v>0</v>
      </c>
      <c r="CJ59">
        <f t="shared" si="59"/>
        <v>0</v>
      </c>
      <c r="CK59">
        <f t="shared" si="60"/>
        <v>0</v>
      </c>
      <c r="CL59">
        <f t="shared" si="61"/>
        <v>0</v>
      </c>
      <c r="CM59">
        <f t="shared" si="62"/>
        <v>0</v>
      </c>
      <c r="CN59">
        <f t="shared" si="63"/>
        <v>0</v>
      </c>
    </row>
    <row r="60" spans="1:92" x14ac:dyDescent="0.2">
      <c r="A60" s="1">
        <v>48</v>
      </c>
      <c r="B60" s="1" t="s">
        <v>470</v>
      </c>
      <c r="C60" s="1" t="s">
        <v>408</v>
      </c>
      <c r="D60" s="1" t="s">
        <v>471</v>
      </c>
      <c r="E60" s="96" t="s">
        <v>137</v>
      </c>
      <c r="F60" s="1" t="s">
        <v>156</v>
      </c>
      <c r="N60" s="62">
        <v>99</v>
      </c>
      <c r="O60" s="63">
        <v>0</v>
      </c>
      <c r="P60" s="82">
        <v>51.19</v>
      </c>
      <c r="R60" s="63">
        <v>5</v>
      </c>
      <c r="S60" s="82">
        <v>51.33</v>
      </c>
      <c r="U60" s="63">
        <v>29</v>
      </c>
      <c r="V60" s="63">
        <v>99</v>
      </c>
      <c r="AD60" s="62">
        <v>99</v>
      </c>
      <c r="BC60">
        <f t="shared" si="32"/>
        <v>297</v>
      </c>
      <c r="BD60" s="24">
        <f>IF($O$4&gt;0,(LARGE(($N60,$V60,$AD60,$AL60,$AT60,$BB60),1)),"0")</f>
        <v>99</v>
      </c>
      <c r="BE60" s="24">
        <f t="shared" si="33"/>
        <v>198</v>
      </c>
      <c r="BI60" s="103" t="s">
        <v>511</v>
      </c>
      <c r="BK60">
        <f t="shared" si="34"/>
        <v>0</v>
      </c>
      <c r="BL60">
        <f t="shared" si="35"/>
        <v>0</v>
      </c>
      <c r="BM60">
        <f t="shared" si="36"/>
        <v>0</v>
      </c>
      <c r="BN60">
        <f t="shared" si="37"/>
        <v>0</v>
      </c>
      <c r="BO60">
        <f t="shared" si="38"/>
        <v>0</v>
      </c>
      <c r="BP60">
        <f t="shared" si="39"/>
        <v>0</v>
      </c>
      <c r="BQ60">
        <f t="shared" si="40"/>
        <v>51.19</v>
      </c>
      <c r="BR60">
        <f t="shared" si="41"/>
        <v>5</v>
      </c>
      <c r="BS60">
        <f t="shared" si="42"/>
        <v>51.33</v>
      </c>
      <c r="BT60">
        <f t="shared" si="43"/>
        <v>5</v>
      </c>
      <c r="BU60">
        <f t="shared" si="44"/>
        <v>0</v>
      </c>
      <c r="BV60">
        <f t="shared" si="45"/>
        <v>0</v>
      </c>
      <c r="BW60">
        <f t="shared" si="46"/>
        <v>0</v>
      </c>
      <c r="BX60">
        <f t="shared" si="47"/>
        <v>0</v>
      </c>
      <c r="BY60">
        <f t="shared" si="48"/>
        <v>0</v>
      </c>
      <c r="BZ60">
        <f t="shared" si="49"/>
        <v>0</v>
      </c>
      <c r="CA60">
        <f t="shared" si="50"/>
        <v>0</v>
      </c>
      <c r="CB60">
        <f t="shared" si="51"/>
        <v>0</v>
      </c>
      <c r="CC60">
        <f t="shared" si="52"/>
        <v>0</v>
      </c>
      <c r="CD60">
        <f t="shared" si="53"/>
        <v>0</v>
      </c>
      <c r="CE60">
        <f t="shared" si="54"/>
        <v>0</v>
      </c>
      <c r="CF60">
        <f t="shared" si="55"/>
        <v>0</v>
      </c>
      <c r="CG60">
        <f t="shared" si="56"/>
        <v>0</v>
      </c>
      <c r="CH60">
        <f t="shared" si="57"/>
        <v>0</v>
      </c>
      <c r="CI60">
        <f t="shared" si="58"/>
        <v>0</v>
      </c>
      <c r="CJ60">
        <f t="shared" si="59"/>
        <v>0</v>
      </c>
      <c r="CK60">
        <f t="shared" si="60"/>
        <v>0</v>
      </c>
      <c r="CL60">
        <f t="shared" si="61"/>
        <v>0</v>
      </c>
      <c r="CM60">
        <f t="shared" si="62"/>
        <v>0</v>
      </c>
      <c r="CN60">
        <f t="shared" si="63"/>
        <v>0</v>
      </c>
    </row>
    <row r="61" spans="1:92" x14ac:dyDescent="0.2">
      <c r="A61" s="1">
        <v>48</v>
      </c>
      <c r="B61" s="1" t="s">
        <v>246</v>
      </c>
      <c r="C61" s="1" t="s">
        <v>408</v>
      </c>
      <c r="D61" s="1" t="s">
        <v>247</v>
      </c>
      <c r="E61" s="96" t="s">
        <v>137</v>
      </c>
      <c r="F61" s="1" t="s">
        <v>156</v>
      </c>
      <c r="G61" s="62">
        <v>0</v>
      </c>
      <c r="H61" s="80">
        <v>38.78</v>
      </c>
      <c r="J61" s="87">
        <v>0</v>
      </c>
      <c r="K61" s="81">
        <v>36.92</v>
      </c>
      <c r="M61" s="62">
        <v>2</v>
      </c>
      <c r="N61" s="62">
        <v>99</v>
      </c>
      <c r="V61" s="63">
        <v>99</v>
      </c>
      <c r="AD61" s="62">
        <v>99</v>
      </c>
      <c r="BC61">
        <f t="shared" si="32"/>
        <v>297</v>
      </c>
      <c r="BD61" s="24">
        <f>IF($O$4&gt;0,(LARGE(($N61,$V61,$AD61,$AL61,$AT61,$BB61),1)),"0")</f>
        <v>99</v>
      </c>
      <c r="BE61" s="24">
        <f t="shared" si="33"/>
        <v>198</v>
      </c>
      <c r="BI61" s="103" t="s">
        <v>511</v>
      </c>
      <c r="BK61">
        <f t="shared" si="34"/>
        <v>0</v>
      </c>
      <c r="BL61">
        <f t="shared" si="35"/>
        <v>38.78</v>
      </c>
      <c r="BM61">
        <f t="shared" si="36"/>
        <v>0</v>
      </c>
      <c r="BN61">
        <f t="shared" si="37"/>
        <v>36.92</v>
      </c>
      <c r="BO61">
        <f t="shared" si="38"/>
        <v>0</v>
      </c>
      <c r="BP61">
        <f t="shared" si="39"/>
        <v>0</v>
      </c>
      <c r="BQ61">
        <f t="shared" si="40"/>
        <v>0</v>
      </c>
      <c r="BR61">
        <f t="shared" si="41"/>
        <v>0</v>
      </c>
      <c r="BS61">
        <f t="shared" si="42"/>
        <v>0</v>
      </c>
      <c r="BT61">
        <f t="shared" si="43"/>
        <v>0</v>
      </c>
      <c r="BU61">
        <f t="shared" si="44"/>
        <v>0</v>
      </c>
      <c r="BV61">
        <f t="shared" si="45"/>
        <v>0</v>
      </c>
      <c r="BW61">
        <f t="shared" si="46"/>
        <v>0</v>
      </c>
      <c r="BX61">
        <f t="shared" si="47"/>
        <v>0</v>
      </c>
      <c r="BY61">
        <f t="shared" si="48"/>
        <v>0</v>
      </c>
      <c r="BZ61">
        <f t="shared" si="49"/>
        <v>0</v>
      </c>
      <c r="CA61">
        <f t="shared" si="50"/>
        <v>0</v>
      </c>
      <c r="CB61">
        <f t="shared" si="51"/>
        <v>0</v>
      </c>
      <c r="CC61">
        <f t="shared" si="52"/>
        <v>0</v>
      </c>
      <c r="CD61">
        <f t="shared" si="53"/>
        <v>0</v>
      </c>
      <c r="CE61">
        <f t="shared" si="54"/>
        <v>0</v>
      </c>
      <c r="CF61">
        <f t="shared" si="55"/>
        <v>0</v>
      </c>
      <c r="CG61">
        <f t="shared" si="56"/>
        <v>0</v>
      </c>
      <c r="CH61">
        <f t="shared" si="57"/>
        <v>0</v>
      </c>
      <c r="CI61">
        <f t="shared" si="58"/>
        <v>0</v>
      </c>
      <c r="CJ61">
        <f t="shared" si="59"/>
        <v>0</v>
      </c>
      <c r="CK61">
        <f t="shared" si="60"/>
        <v>0</v>
      </c>
      <c r="CL61">
        <f t="shared" si="61"/>
        <v>0</v>
      </c>
      <c r="CM61">
        <f t="shared" si="62"/>
        <v>0</v>
      </c>
      <c r="CN61">
        <f t="shared" si="63"/>
        <v>0</v>
      </c>
    </row>
    <row r="62" spans="1:92" x14ac:dyDescent="0.2">
      <c r="A62" s="1">
        <v>48</v>
      </c>
      <c r="B62" s="1" t="s">
        <v>263</v>
      </c>
      <c r="C62" s="1" t="s">
        <v>414</v>
      </c>
      <c r="D62" s="1" t="s">
        <v>264</v>
      </c>
      <c r="E62" s="96" t="s">
        <v>137</v>
      </c>
      <c r="F62" s="1" t="s">
        <v>250</v>
      </c>
      <c r="G62" s="62">
        <v>0</v>
      </c>
      <c r="H62" s="80">
        <v>42.12</v>
      </c>
      <c r="J62" s="87">
        <v>0</v>
      </c>
      <c r="K62" s="81">
        <v>41.44</v>
      </c>
      <c r="M62" s="62">
        <v>11</v>
      </c>
      <c r="N62" s="62">
        <v>99</v>
      </c>
      <c r="V62" s="63">
        <v>99</v>
      </c>
      <c r="AD62" s="62">
        <v>99</v>
      </c>
      <c r="BC62">
        <f t="shared" si="32"/>
        <v>297</v>
      </c>
      <c r="BD62" s="24">
        <f>IF($O$4&gt;0,(LARGE(($N62,$V62,$AD62,$AL62,$AT62,$BB62),1)),"0")</f>
        <v>99</v>
      </c>
      <c r="BE62" s="24">
        <f t="shared" si="33"/>
        <v>198</v>
      </c>
      <c r="BI62" s="103" t="s">
        <v>511</v>
      </c>
      <c r="BK62">
        <f t="shared" si="34"/>
        <v>0</v>
      </c>
      <c r="BL62">
        <f t="shared" si="35"/>
        <v>42.12</v>
      </c>
      <c r="BM62">
        <f t="shared" si="36"/>
        <v>0</v>
      </c>
      <c r="BN62">
        <f t="shared" si="37"/>
        <v>41.44</v>
      </c>
      <c r="BO62">
        <f t="shared" si="38"/>
        <v>0</v>
      </c>
      <c r="BP62">
        <f t="shared" si="39"/>
        <v>0</v>
      </c>
      <c r="BQ62">
        <f t="shared" si="40"/>
        <v>0</v>
      </c>
      <c r="BR62">
        <f t="shared" si="41"/>
        <v>0</v>
      </c>
      <c r="BS62">
        <f t="shared" si="42"/>
        <v>0</v>
      </c>
      <c r="BT62">
        <f t="shared" si="43"/>
        <v>0</v>
      </c>
      <c r="BU62">
        <f t="shared" si="44"/>
        <v>0</v>
      </c>
      <c r="BV62">
        <f t="shared" si="45"/>
        <v>0</v>
      </c>
      <c r="BW62">
        <f t="shared" si="46"/>
        <v>0</v>
      </c>
      <c r="BX62">
        <f t="shared" si="47"/>
        <v>0</v>
      </c>
      <c r="BY62">
        <f t="shared" si="48"/>
        <v>0</v>
      </c>
      <c r="BZ62">
        <f t="shared" si="49"/>
        <v>0</v>
      </c>
      <c r="CA62">
        <f t="shared" si="50"/>
        <v>0</v>
      </c>
      <c r="CB62">
        <f t="shared" si="51"/>
        <v>0</v>
      </c>
      <c r="CC62">
        <f t="shared" si="52"/>
        <v>0</v>
      </c>
      <c r="CD62">
        <f t="shared" si="53"/>
        <v>0</v>
      </c>
      <c r="CE62">
        <f t="shared" si="54"/>
        <v>0</v>
      </c>
      <c r="CF62">
        <f t="shared" si="55"/>
        <v>0</v>
      </c>
      <c r="CG62">
        <f t="shared" si="56"/>
        <v>0</v>
      </c>
      <c r="CH62">
        <f t="shared" si="57"/>
        <v>0</v>
      </c>
      <c r="CI62">
        <f t="shared" si="58"/>
        <v>0</v>
      </c>
      <c r="CJ62">
        <f t="shared" si="59"/>
        <v>0</v>
      </c>
      <c r="CK62">
        <f t="shared" si="60"/>
        <v>0</v>
      </c>
      <c r="CL62">
        <f t="shared" si="61"/>
        <v>0</v>
      </c>
      <c r="CM62">
        <f t="shared" si="62"/>
        <v>0</v>
      </c>
      <c r="CN62">
        <f t="shared" si="63"/>
        <v>0</v>
      </c>
    </row>
    <row r="63" spans="1:92" x14ac:dyDescent="0.2">
      <c r="A63" s="1">
        <v>48</v>
      </c>
      <c r="B63" s="1" t="s">
        <v>271</v>
      </c>
      <c r="C63" s="1" t="s">
        <v>417</v>
      </c>
      <c r="D63" s="1" t="s">
        <v>272</v>
      </c>
      <c r="E63" s="96" t="s">
        <v>137</v>
      </c>
      <c r="F63" s="1" t="s">
        <v>161</v>
      </c>
      <c r="G63" s="62">
        <v>0</v>
      </c>
      <c r="H63" s="80">
        <v>34.79</v>
      </c>
      <c r="J63" s="87">
        <v>0</v>
      </c>
      <c r="K63" s="81">
        <v>42.55</v>
      </c>
      <c r="M63" s="62">
        <v>15</v>
      </c>
      <c r="N63" s="62">
        <v>99</v>
      </c>
      <c r="V63" s="63">
        <v>99</v>
      </c>
      <c r="AD63" s="62">
        <v>99</v>
      </c>
      <c r="BC63">
        <f t="shared" si="32"/>
        <v>297</v>
      </c>
      <c r="BD63" s="24">
        <f>IF($O$4&gt;0,(LARGE(($N63,$V63,$AD63,$AL63,$AT63,$BB63),1)),"0")</f>
        <v>99</v>
      </c>
      <c r="BE63" s="24">
        <f t="shared" si="33"/>
        <v>198</v>
      </c>
      <c r="BI63" s="103" t="s">
        <v>511</v>
      </c>
      <c r="BK63">
        <f t="shared" si="34"/>
        <v>0</v>
      </c>
      <c r="BL63">
        <f t="shared" si="35"/>
        <v>34.79</v>
      </c>
      <c r="BM63">
        <f t="shared" si="36"/>
        <v>0</v>
      </c>
      <c r="BN63">
        <f t="shared" si="37"/>
        <v>42.55</v>
      </c>
      <c r="BO63">
        <f t="shared" si="38"/>
        <v>0</v>
      </c>
      <c r="BP63">
        <f t="shared" si="39"/>
        <v>0</v>
      </c>
      <c r="BQ63">
        <f t="shared" si="40"/>
        <v>0</v>
      </c>
      <c r="BR63">
        <f t="shared" si="41"/>
        <v>0</v>
      </c>
      <c r="BS63">
        <f t="shared" si="42"/>
        <v>0</v>
      </c>
      <c r="BT63">
        <f t="shared" si="43"/>
        <v>0</v>
      </c>
      <c r="BU63">
        <f t="shared" si="44"/>
        <v>0</v>
      </c>
      <c r="BV63">
        <f t="shared" si="45"/>
        <v>0</v>
      </c>
      <c r="BW63">
        <f t="shared" si="46"/>
        <v>0</v>
      </c>
      <c r="BX63">
        <f t="shared" si="47"/>
        <v>0</v>
      </c>
      <c r="BY63">
        <f t="shared" si="48"/>
        <v>0</v>
      </c>
      <c r="BZ63">
        <f t="shared" si="49"/>
        <v>0</v>
      </c>
      <c r="CA63">
        <f t="shared" si="50"/>
        <v>0</v>
      </c>
      <c r="CB63">
        <f t="shared" si="51"/>
        <v>0</v>
      </c>
      <c r="CC63">
        <f t="shared" si="52"/>
        <v>0</v>
      </c>
      <c r="CD63">
        <f t="shared" si="53"/>
        <v>0</v>
      </c>
      <c r="CE63">
        <f t="shared" si="54"/>
        <v>0</v>
      </c>
      <c r="CF63">
        <f t="shared" si="55"/>
        <v>0</v>
      </c>
      <c r="CG63">
        <f t="shared" si="56"/>
        <v>0</v>
      </c>
      <c r="CH63">
        <f t="shared" si="57"/>
        <v>0</v>
      </c>
      <c r="CI63">
        <f t="shared" si="58"/>
        <v>0</v>
      </c>
      <c r="CJ63">
        <f t="shared" si="59"/>
        <v>0</v>
      </c>
      <c r="CK63">
        <f t="shared" si="60"/>
        <v>0</v>
      </c>
      <c r="CL63">
        <f t="shared" si="61"/>
        <v>0</v>
      </c>
      <c r="CM63">
        <f t="shared" si="62"/>
        <v>0</v>
      </c>
      <c r="CN63">
        <f t="shared" si="63"/>
        <v>0</v>
      </c>
    </row>
    <row r="64" spans="1:92" x14ac:dyDescent="0.2">
      <c r="A64" s="1">
        <v>48</v>
      </c>
      <c r="B64" s="1" t="s">
        <v>273</v>
      </c>
      <c r="C64" s="1" t="s">
        <v>414</v>
      </c>
      <c r="D64" s="1" t="s">
        <v>274</v>
      </c>
      <c r="E64" s="96" t="s">
        <v>137</v>
      </c>
      <c r="F64" s="1" t="s">
        <v>250</v>
      </c>
      <c r="G64" s="62">
        <v>0</v>
      </c>
      <c r="H64" s="80">
        <v>40.700000000000003</v>
      </c>
      <c r="J64" s="87">
        <v>0</v>
      </c>
      <c r="K64" s="81">
        <v>42.62</v>
      </c>
      <c r="M64" s="62">
        <v>16</v>
      </c>
      <c r="N64" s="62">
        <v>99</v>
      </c>
      <c r="V64" s="63">
        <v>99</v>
      </c>
      <c r="AD64" s="62">
        <v>99</v>
      </c>
      <c r="BC64">
        <f t="shared" si="32"/>
        <v>297</v>
      </c>
      <c r="BD64" s="24">
        <f>IF($O$4&gt;0,(LARGE(($N64,$V64,$AD64,$AL64,$AT64,$BB64),1)),"0")</f>
        <v>99</v>
      </c>
      <c r="BE64" s="24">
        <f t="shared" si="33"/>
        <v>198</v>
      </c>
      <c r="BI64" s="103" t="s">
        <v>511</v>
      </c>
      <c r="BK64">
        <f t="shared" si="34"/>
        <v>0</v>
      </c>
      <c r="BL64">
        <f t="shared" si="35"/>
        <v>40.700000000000003</v>
      </c>
      <c r="BM64">
        <f t="shared" si="36"/>
        <v>0</v>
      </c>
      <c r="BN64">
        <f t="shared" si="37"/>
        <v>42.62</v>
      </c>
      <c r="BO64">
        <f t="shared" si="38"/>
        <v>0</v>
      </c>
      <c r="BP64">
        <f t="shared" si="39"/>
        <v>0</v>
      </c>
      <c r="BQ64">
        <f t="shared" si="40"/>
        <v>0</v>
      </c>
      <c r="BR64">
        <f t="shared" si="41"/>
        <v>0</v>
      </c>
      <c r="BS64">
        <f t="shared" si="42"/>
        <v>0</v>
      </c>
      <c r="BT64">
        <f t="shared" si="43"/>
        <v>0</v>
      </c>
      <c r="BU64">
        <f t="shared" si="44"/>
        <v>0</v>
      </c>
      <c r="BV64">
        <f t="shared" si="45"/>
        <v>0</v>
      </c>
      <c r="BW64">
        <f t="shared" si="46"/>
        <v>0</v>
      </c>
      <c r="BX64">
        <f t="shared" si="47"/>
        <v>0</v>
      </c>
      <c r="BY64">
        <f t="shared" si="48"/>
        <v>0</v>
      </c>
      <c r="BZ64">
        <f t="shared" si="49"/>
        <v>0</v>
      </c>
      <c r="CA64">
        <f t="shared" si="50"/>
        <v>0</v>
      </c>
      <c r="CB64">
        <f t="shared" si="51"/>
        <v>0</v>
      </c>
      <c r="CC64">
        <f t="shared" si="52"/>
        <v>0</v>
      </c>
      <c r="CD64">
        <f t="shared" si="53"/>
        <v>0</v>
      </c>
      <c r="CE64">
        <f t="shared" si="54"/>
        <v>0</v>
      </c>
      <c r="CF64">
        <f t="shared" si="55"/>
        <v>0</v>
      </c>
      <c r="CG64">
        <f t="shared" si="56"/>
        <v>0</v>
      </c>
      <c r="CH64">
        <f t="shared" si="57"/>
        <v>0</v>
      </c>
      <c r="CI64">
        <f t="shared" si="58"/>
        <v>0</v>
      </c>
      <c r="CJ64">
        <f t="shared" si="59"/>
        <v>0</v>
      </c>
      <c r="CK64">
        <f t="shared" si="60"/>
        <v>0</v>
      </c>
      <c r="CL64">
        <f t="shared" si="61"/>
        <v>0</v>
      </c>
      <c r="CM64">
        <f t="shared" si="62"/>
        <v>0</v>
      </c>
      <c r="CN64">
        <f t="shared" si="63"/>
        <v>0</v>
      </c>
    </row>
    <row r="65" spans="1:92" x14ac:dyDescent="0.2">
      <c r="A65" s="1">
        <v>48</v>
      </c>
      <c r="B65" s="1" t="s">
        <v>285</v>
      </c>
      <c r="C65" s="1" t="s">
        <v>422</v>
      </c>
      <c r="D65" s="1" t="s">
        <v>135</v>
      </c>
      <c r="E65" s="96" t="s">
        <v>137</v>
      </c>
      <c r="F65" s="1" t="s">
        <v>177</v>
      </c>
      <c r="G65" s="62">
        <v>0</v>
      </c>
      <c r="H65" s="80">
        <v>43.03</v>
      </c>
      <c r="J65" s="87">
        <v>0</v>
      </c>
      <c r="K65" s="81">
        <v>50.74</v>
      </c>
      <c r="M65" s="62">
        <v>23</v>
      </c>
      <c r="N65" s="62">
        <v>99</v>
      </c>
      <c r="V65" s="63">
        <v>99</v>
      </c>
      <c r="AD65" s="62">
        <v>99</v>
      </c>
      <c r="BC65">
        <f t="shared" si="32"/>
        <v>297</v>
      </c>
      <c r="BD65" s="24">
        <f>IF($O$4&gt;0,(LARGE(($N65,$V65,$AD65,$AL65,$AT65,$BB65),1)),"0")</f>
        <v>99</v>
      </c>
      <c r="BE65" s="24">
        <f t="shared" si="33"/>
        <v>198</v>
      </c>
      <c r="BI65" s="103" t="s">
        <v>511</v>
      </c>
      <c r="BK65">
        <f t="shared" si="34"/>
        <v>0</v>
      </c>
      <c r="BL65">
        <f t="shared" si="35"/>
        <v>43.03</v>
      </c>
      <c r="BM65">
        <f t="shared" si="36"/>
        <v>0</v>
      </c>
      <c r="BN65">
        <f t="shared" si="37"/>
        <v>50.74</v>
      </c>
      <c r="BO65">
        <f t="shared" si="38"/>
        <v>0</v>
      </c>
      <c r="BP65">
        <f t="shared" si="39"/>
        <v>0</v>
      </c>
      <c r="BQ65">
        <f t="shared" si="40"/>
        <v>0</v>
      </c>
      <c r="BR65">
        <f t="shared" si="41"/>
        <v>0</v>
      </c>
      <c r="BS65">
        <f t="shared" si="42"/>
        <v>0</v>
      </c>
      <c r="BT65">
        <f t="shared" si="43"/>
        <v>0</v>
      </c>
      <c r="BU65">
        <f t="shared" si="44"/>
        <v>0</v>
      </c>
      <c r="BV65">
        <f t="shared" si="45"/>
        <v>0</v>
      </c>
      <c r="BW65">
        <f t="shared" si="46"/>
        <v>0</v>
      </c>
      <c r="BX65">
        <f t="shared" si="47"/>
        <v>0</v>
      </c>
      <c r="BY65">
        <f t="shared" si="48"/>
        <v>0</v>
      </c>
      <c r="BZ65">
        <f t="shared" si="49"/>
        <v>0</v>
      </c>
      <c r="CA65">
        <f t="shared" si="50"/>
        <v>0</v>
      </c>
      <c r="CB65">
        <f t="shared" si="51"/>
        <v>0</v>
      </c>
      <c r="CC65">
        <f t="shared" si="52"/>
        <v>0</v>
      </c>
      <c r="CD65">
        <f t="shared" si="53"/>
        <v>0</v>
      </c>
      <c r="CE65">
        <f t="shared" si="54"/>
        <v>0</v>
      </c>
      <c r="CF65">
        <f t="shared" si="55"/>
        <v>0</v>
      </c>
      <c r="CG65">
        <f t="shared" si="56"/>
        <v>0</v>
      </c>
      <c r="CH65">
        <f t="shared" si="57"/>
        <v>0</v>
      </c>
      <c r="CI65">
        <f t="shared" si="58"/>
        <v>0</v>
      </c>
      <c r="CJ65">
        <f t="shared" si="59"/>
        <v>0</v>
      </c>
      <c r="CK65">
        <f t="shared" si="60"/>
        <v>0</v>
      </c>
      <c r="CL65">
        <f t="shared" si="61"/>
        <v>0</v>
      </c>
      <c r="CM65">
        <f t="shared" si="62"/>
        <v>0</v>
      </c>
      <c r="CN65">
        <f t="shared" si="63"/>
        <v>0</v>
      </c>
    </row>
    <row r="66" spans="1:92" x14ac:dyDescent="0.2">
      <c r="A66" s="1">
        <v>48</v>
      </c>
      <c r="B66" s="1" t="s">
        <v>301</v>
      </c>
      <c r="C66" s="1" t="s">
        <v>420</v>
      </c>
      <c r="D66" s="1" t="s">
        <v>302</v>
      </c>
      <c r="E66" s="96" t="s">
        <v>137</v>
      </c>
      <c r="F66" s="1" t="s">
        <v>177</v>
      </c>
      <c r="G66" s="62">
        <v>0</v>
      </c>
      <c r="H66" s="80">
        <v>41.61</v>
      </c>
      <c r="J66" s="87">
        <v>4</v>
      </c>
      <c r="K66" s="81">
        <v>48.82</v>
      </c>
      <c r="M66" s="62">
        <v>32</v>
      </c>
      <c r="N66" s="62">
        <v>99</v>
      </c>
      <c r="V66" s="63">
        <v>99</v>
      </c>
      <c r="AD66" s="62">
        <v>99</v>
      </c>
      <c r="BC66">
        <f t="shared" si="32"/>
        <v>297</v>
      </c>
      <c r="BD66" s="24">
        <f>IF($O$4&gt;0,(LARGE(($N66,$V66,$AD66,$AL66,$AT66,$BB66),1)),"0")</f>
        <v>99</v>
      </c>
      <c r="BE66" s="24">
        <f t="shared" si="33"/>
        <v>198</v>
      </c>
      <c r="BI66" s="103" t="s">
        <v>511</v>
      </c>
      <c r="BK66">
        <f t="shared" si="34"/>
        <v>0</v>
      </c>
      <c r="BL66">
        <f t="shared" si="35"/>
        <v>41.61</v>
      </c>
      <c r="BM66">
        <f t="shared" si="36"/>
        <v>4</v>
      </c>
      <c r="BN66">
        <f t="shared" si="37"/>
        <v>48.82</v>
      </c>
      <c r="BO66">
        <f t="shared" si="38"/>
        <v>4</v>
      </c>
      <c r="BP66">
        <f t="shared" si="39"/>
        <v>0</v>
      </c>
      <c r="BQ66">
        <f t="shared" si="40"/>
        <v>0</v>
      </c>
      <c r="BR66">
        <f t="shared" si="41"/>
        <v>0</v>
      </c>
      <c r="BS66">
        <f t="shared" si="42"/>
        <v>0</v>
      </c>
      <c r="BT66">
        <f t="shared" si="43"/>
        <v>0</v>
      </c>
      <c r="BU66">
        <f t="shared" si="44"/>
        <v>0</v>
      </c>
      <c r="BV66">
        <f t="shared" si="45"/>
        <v>0</v>
      </c>
      <c r="BW66">
        <f t="shared" si="46"/>
        <v>0</v>
      </c>
      <c r="BX66">
        <f t="shared" si="47"/>
        <v>0</v>
      </c>
      <c r="BY66">
        <f t="shared" si="48"/>
        <v>0</v>
      </c>
      <c r="BZ66">
        <f t="shared" si="49"/>
        <v>0</v>
      </c>
      <c r="CA66">
        <f t="shared" si="50"/>
        <v>0</v>
      </c>
      <c r="CB66">
        <f t="shared" si="51"/>
        <v>0</v>
      </c>
      <c r="CC66">
        <f t="shared" si="52"/>
        <v>0</v>
      </c>
      <c r="CD66">
        <f t="shared" si="53"/>
        <v>0</v>
      </c>
      <c r="CE66">
        <f t="shared" si="54"/>
        <v>0</v>
      </c>
      <c r="CF66">
        <f t="shared" si="55"/>
        <v>0</v>
      </c>
      <c r="CG66">
        <f t="shared" si="56"/>
        <v>0</v>
      </c>
      <c r="CH66">
        <f t="shared" si="57"/>
        <v>0</v>
      </c>
      <c r="CI66">
        <f t="shared" si="58"/>
        <v>0</v>
      </c>
      <c r="CJ66">
        <f t="shared" si="59"/>
        <v>0</v>
      </c>
      <c r="CK66">
        <f t="shared" si="60"/>
        <v>0</v>
      </c>
      <c r="CL66">
        <f t="shared" si="61"/>
        <v>0</v>
      </c>
      <c r="CM66">
        <f t="shared" si="62"/>
        <v>0</v>
      </c>
      <c r="CN66">
        <f t="shared" si="63"/>
        <v>0</v>
      </c>
    </row>
    <row r="67" spans="1:92" x14ac:dyDescent="0.2">
      <c r="A67" s="1">
        <v>48</v>
      </c>
      <c r="B67" s="1" t="s">
        <v>333</v>
      </c>
      <c r="C67" s="1" t="s">
        <v>433</v>
      </c>
      <c r="D67" s="1" t="s">
        <v>334</v>
      </c>
      <c r="E67" s="96" t="s">
        <v>137</v>
      </c>
      <c r="F67" s="1" t="s">
        <v>156</v>
      </c>
      <c r="G67" s="62" t="s">
        <v>330</v>
      </c>
      <c r="N67" s="62">
        <v>99</v>
      </c>
      <c r="V67" s="63">
        <v>99</v>
      </c>
      <c r="AD67" s="62">
        <v>99</v>
      </c>
      <c r="BC67">
        <f t="shared" si="32"/>
        <v>297</v>
      </c>
      <c r="BD67" s="24">
        <f>IF($O$4&gt;0,(LARGE(($N67,$V67,$AD67,$AL67,$AT67,$BB67),1)),"0")</f>
        <v>99</v>
      </c>
      <c r="BE67" s="24">
        <f t="shared" si="33"/>
        <v>198</v>
      </c>
      <c r="BI67" s="103" t="s">
        <v>511</v>
      </c>
      <c r="BK67">
        <f t="shared" si="34"/>
        <v>199</v>
      </c>
      <c r="BL67">
        <f t="shared" si="35"/>
        <v>0</v>
      </c>
      <c r="BM67">
        <f t="shared" si="36"/>
        <v>0</v>
      </c>
      <c r="BN67">
        <f t="shared" si="37"/>
        <v>0</v>
      </c>
      <c r="BO67">
        <f t="shared" si="38"/>
        <v>199</v>
      </c>
      <c r="BP67">
        <f t="shared" si="39"/>
        <v>0</v>
      </c>
      <c r="BQ67">
        <f t="shared" si="40"/>
        <v>0</v>
      </c>
      <c r="BR67">
        <f t="shared" si="41"/>
        <v>0</v>
      </c>
      <c r="BS67">
        <f t="shared" si="42"/>
        <v>0</v>
      </c>
      <c r="BT67">
        <f t="shared" si="43"/>
        <v>0</v>
      </c>
      <c r="BU67">
        <f t="shared" si="44"/>
        <v>0</v>
      </c>
      <c r="BV67">
        <f t="shared" si="45"/>
        <v>0</v>
      </c>
      <c r="BW67">
        <f t="shared" si="46"/>
        <v>0</v>
      </c>
      <c r="BX67">
        <f t="shared" si="47"/>
        <v>0</v>
      </c>
      <c r="BY67">
        <f t="shared" si="48"/>
        <v>0</v>
      </c>
      <c r="BZ67">
        <f t="shared" si="49"/>
        <v>0</v>
      </c>
      <c r="CA67">
        <f t="shared" si="50"/>
        <v>0</v>
      </c>
      <c r="CB67">
        <f t="shared" si="51"/>
        <v>0</v>
      </c>
      <c r="CC67">
        <f t="shared" si="52"/>
        <v>0</v>
      </c>
      <c r="CD67">
        <f t="shared" si="53"/>
        <v>0</v>
      </c>
      <c r="CE67">
        <f t="shared" si="54"/>
        <v>0</v>
      </c>
      <c r="CF67">
        <f t="shared" si="55"/>
        <v>0</v>
      </c>
      <c r="CG67">
        <f t="shared" si="56"/>
        <v>0</v>
      </c>
      <c r="CH67">
        <f t="shared" si="57"/>
        <v>0</v>
      </c>
      <c r="CI67">
        <f t="shared" si="58"/>
        <v>0</v>
      </c>
      <c r="CJ67">
        <f t="shared" si="59"/>
        <v>0</v>
      </c>
      <c r="CK67">
        <f t="shared" si="60"/>
        <v>0</v>
      </c>
      <c r="CL67">
        <f t="shared" si="61"/>
        <v>0</v>
      </c>
      <c r="CM67">
        <f t="shared" si="62"/>
        <v>0</v>
      </c>
      <c r="CN67">
        <f t="shared" si="63"/>
        <v>0</v>
      </c>
    </row>
    <row r="68" spans="1:92" x14ac:dyDescent="0.2">
      <c r="A68" s="1">
        <v>48</v>
      </c>
      <c r="B68" s="1" t="s">
        <v>328</v>
      </c>
      <c r="C68" s="1" t="s">
        <v>382</v>
      </c>
      <c r="D68" s="1" t="s">
        <v>329</v>
      </c>
      <c r="E68" s="96" t="s">
        <v>137</v>
      </c>
      <c r="F68" s="1" t="s">
        <v>161</v>
      </c>
      <c r="G68" s="62" t="s">
        <v>330</v>
      </c>
      <c r="N68" s="62">
        <v>99</v>
      </c>
      <c r="V68" s="63">
        <v>99</v>
      </c>
      <c r="AD68" s="62">
        <v>99</v>
      </c>
      <c r="BC68">
        <f t="shared" si="32"/>
        <v>297</v>
      </c>
      <c r="BD68" s="24">
        <f>IF($O$4&gt;0,(LARGE(($N68,$V68,$AD68,$AL68,$AT68,$BB68),1)),"0")</f>
        <v>99</v>
      </c>
      <c r="BE68" s="24">
        <f t="shared" si="33"/>
        <v>198</v>
      </c>
      <c r="BK68">
        <f t="shared" si="34"/>
        <v>199</v>
      </c>
      <c r="BL68">
        <f t="shared" si="35"/>
        <v>0</v>
      </c>
      <c r="BM68">
        <f t="shared" si="36"/>
        <v>0</v>
      </c>
      <c r="BN68">
        <f t="shared" si="37"/>
        <v>0</v>
      </c>
      <c r="BO68">
        <f t="shared" si="38"/>
        <v>199</v>
      </c>
      <c r="BP68">
        <f t="shared" si="39"/>
        <v>0</v>
      </c>
      <c r="BQ68">
        <f t="shared" si="40"/>
        <v>0</v>
      </c>
      <c r="BR68">
        <f t="shared" si="41"/>
        <v>0</v>
      </c>
      <c r="BS68">
        <f t="shared" si="42"/>
        <v>0</v>
      </c>
      <c r="BT68">
        <f t="shared" si="43"/>
        <v>0</v>
      </c>
      <c r="BU68">
        <f t="shared" si="44"/>
        <v>0</v>
      </c>
      <c r="BV68">
        <f t="shared" si="45"/>
        <v>0</v>
      </c>
      <c r="BW68">
        <f t="shared" si="46"/>
        <v>0</v>
      </c>
      <c r="BX68">
        <f t="shared" si="47"/>
        <v>0</v>
      </c>
      <c r="BY68">
        <f t="shared" si="48"/>
        <v>0</v>
      </c>
      <c r="BZ68">
        <f t="shared" si="49"/>
        <v>0</v>
      </c>
      <c r="CA68">
        <f t="shared" si="50"/>
        <v>0</v>
      </c>
      <c r="CB68">
        <f t="shared" si="51"/>
        <v>0</v>
      </c>
      <c r="CC68">
        <f t="shared" si="52"/>
        <v>0</v>
      </c>
      <c r="CD68">
        <f t="shared" si="53"/>
        <v>0</v>
      </c>
      <c r="CE68">
        <f t="shared" si="54"/>
        <v>0</v>
      </c>
      <c r="CF68">
        <f t="shared" si="55"/>
        <v>0</v>
      </c>
      <c r="CG68">
        <f t="shared" si="56"/>
        <v>0</v>
      </c>
      <c r="CH68">
        <f t="shared" si="57"/>
        <v>0</v>
      </c>
      <c r="CI68">
        <f t="shared" si="58"/>
        <v>0</v>
      </c>
      <c r="CJ68">
        <f t="shared" si="59"/>
        <v>0</v>
      </c>
      <c r="CK68">
        <f t="shared" si="60"/>
        <v>0</v>
      </c>
      <c r="CL68">
        <f t="shared" si="61"/>
        <v>0</v>
      </c>
      <c r="CM68">
        <f t="shared" si="62"/>
        <v>0</v>
      </c>
      <c r="CN68">
        <f t="shared" si="63"/>
        <v>0</v>
      </c>
    </row>
    <row r="69" spans="1:92" x14ac:dyDescent="0.2">
      <c r="A69" s="1">
        <v>48</v>
      </c>
      <c r="B69" s="1" t="s">
        <v>331</v>
      </c>
      <c r="C69" s="1" t="s">
        <v>433</v>
      </c>
      <c r="D69" s="1" t="s">
        <v>332</v>
      </c>
      <c r="E69" s="96" t="s">
        <v>137</v>
      </c>
      <c r="F69" s="1" t="s">
        <v>156</v>
      </c>
      <c r="G69" s="62" t="s">
        <v>330</v>
      </c>
      <c r="N69" s="62">
        <v>99</v>
      </c>
      <c r="V69" s="63">
        <v>99</v>
      </c>
      <c r="AD69" s="62">
        <v>99</v>
      </c>
      <c r="BC69">
        <f t="shared" si="32"/>
        <v>297</v>
      </c>
      <c r="BD69" s="24">
        <f>IF($O$4&gt;0,(LARGE(($N69,$V69,$AD69,$AL69,$AT69,$BB69),1)),"0")</f>
        <v>99</v>
      </c>
      <c r="BE69" s="24">
        <f t="shared" si="33"/>
        <v>198</v>
      </c>
      <c r="BK69">
        <f t="shared" si="34"/>
        <v>199</v>
      </c>
      <c r="BL69">
        <f t="shared" si="35"/>
        <v>0</v>
      </c>
      <c r="BM69">
        <f t="shared" si="36"/>
        <v>0</v>
      </c>
      <c r="BN69">
        <f t="shared" si="37"/>
        <v>0</v>
      </c>
      <c r="BO69">
        <f t="shared" si="38"/>
        <v>199</v>
      </c>
      <c r="BP69">
        <f t="shared" si="39"/>
        <v>0</v>
      </c>
      <c r="BQ69">
        <f t="shared" si="40"/>
        <v>0</v>
      </c>
      <c r="BR69">
        <f t="shared" si="41"/>
        <v>0</v>
      </c>
      <c r="BS69">
        <f t="shared" si="42"/>
        <v>0</v>
      </c>
      <c r="BT69">
        <f t="shared" si="43"/>
        <v>0</v>
      </c>
      <c r="BU69">
        <f t="shared" si="44"/>
        <v>0</v>
      </c>
      <c r="BV69">
        <f t="shared" si="45"/>
        <v>0</v>
      </c>
      <c r="BW69">
        <f t="shared" si="46"/>
        <v>0</v>
      </c>
      <c r="BX69">
        <f t="shared" si="47"/>
        <v>0</v>
      </c>
      <c r="BY69">
        <f t="shared" si="48"/>
        <v>0</v>
      </c>
      <c r="BZ69">
        <f t="shared" si="49"/>
        <v>0</v>
      </c>
      <c r="CA69">
        <f t="shared" si="50"/>
        <v>0</v>
      </c>
      <c r="CB69">
        <f t="shared" si="51"/>
        <v>0</v>
      </c>
      <c r="CC69">
        <f t="shared" si="52"/>
        <v>0</v>
      </c>
      <c r="CD69">
        <f t="shared" si="53"/>
        <v>0</v>
      </c>
      <c r="CE69">
        <f t="shared" si="54"/>
        <v>0</v>
      </c>
      <c r="CF69">
        <f t="shared" si="55"/>
        <v>0</v>
      </c>
      <c r="CG69">
        <f t="shared" si="56"/>
        <v>0</v>
      </c>
      <c r="CH69">
        <f t="shared" si="57"/>
        <v>0</v>
      </c>
      <c r="CI69">
        <f t="shared" si="58"/>
        <v>0</v>
      </c>
      <c r="CJ69">
        <f t="shared" si="59"/>
        <v>0</v>
      </c>
      <c r="CK69">
        <f t="shared" si="60"/>
        <v>0</v>
      </c>
      <c r="CL69">
        <f t="shared" si="61"/>
        <v>0</v>
      </c>
      <c r="CM69">
        <f t="shared" si="62"/>
        <v>0</v>
      </c>
      <c r="CN69">
        <f t="shared" si="63"/>
        <v>0</v>
      </c>
    </row>
  </sheetData>
  <sheetProtection sheet="1" objects="1" scenarios="1"/>
  <sortState xmlns:xlrd2="http://schemas.microsoft.com/office/spreadsheetml/2017/richdata2" ref="A10:XFD70">
    <sortCondition ref="BE9"/>
  </sortState>
  <mergeCells count="32"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</mergeCells>
  <dataValidations count="8">
    <dataValidation operator="lessThan" allowBlank="1" showInputMessage="1" showErrorMessage="1" sqref="O1:O2 AE1:AE2 AU1:AU2 AU9:AU65086 AE9:AE65086 O9:O65086" xr:uid="{69BBF4B3-EF76-42D8-AB68-BBF90CBC22D5}"/>
    <dataValidation type="decimal" allowBlank="1" showInputMessage="1" showErrorMessage="1" sqref="L1:L2 I1:I2 T1:T2 Q1:Q2 AG1:AG2 AB1:AB2 Y1:Y2 AJ1:AJ2 AR1:AR2 AO1:AO2 AW1:AW2 AZ1:AZ2 AZ9:AZ65086 AW9:AW65086 AR9:AR65086 AO9:AO65086 AJ9:AJ65086 Q9:Q65086 AG9:AG65086 AB9:AB65086 I9:I65086 T9:T65086 Y9:Y65086 L9:L65086" xr:uid="{7EF00D13-9481-4D7D-9D85-00F6FE1C32D7}">
      <formula1>0</formula1>
      <formula2>10</formula2>
    </dataValidation>
    <dataValidation type="decimal" allowBlank="1" showInputMessage="1" showErrorMessage="1" sqref="H1:H2 K1:K2 P1:P2 S1:S2 X1:X2 AA1:AA2 AI1:AI2 AF1:AF2 AN1:AN2 AQ1:AQ2 AY1:AY2 AV1:AV2 AV9:AV65086 AY9:AY65086 AN9:AN65086 AQ9:AQ65086 AF9:AF65086 K9:K65086 S9:S65086 P9:P65086 X9:X65086 AA9:AA65086 H9:H65086 AI9:AI65086" xr:uid="{F1CAF769-72C2-4925-9B0C-88FCB558AC1B}">
      <formula1>0</formula1>
      <formula2>999</formula2>
    </dataValidation>
    <dataValidation type="list" allowBlank="1" showInputMessage="1" showErrorMessage="1" sqref="BH1:BH2 BH9:BH65086" xr:uid="{F34366AF-2AF9-4DA5-9E0C-16D323AA5EB3}">
      <formula1>"ja,nee"</formula1>
    </dataValidation>
    <dataValidation type="whole" operator="lessThan" allowBlank="1" showInputMessage="1" showErrorMessage="1" sqref="BG6" xr:uid="{ECFB5F92-115A-4F67-8B8B-50E0B0113E7E}">
      <formula1>340</formula1>
    </dataValidation>
    <dataValidation type="whole" operator="lessThan" allowBlank="1" showInputMessage="1" showErrorMessage="1" sqref="BG5" xr:uid="{06F12418-C076-4330-A061-15C97269A055}">
      <formula1>9</formula1>
    </dataValidation>
    <dataValidation type="whole" allowBlank="1" showInputMessage="1" showErrorMessage="1" sqref="BG4" xr:uid="{79073128-3B9D-4051-BFE6-63BB47AA929B}">
      <formula1>1</formula1>
      <formula2>2</formula2>
    </dataValidation>
    <dataValidation type="whole" allowBlank="1" showInputMessage="1" showErrorMessage="1" sqref="BG3" xr:uid="{AF5E9616-9DCB-4AFF-A4CF-303C744802B4}">
      <formula1>1</formula1>
      <formula2>4</formula2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0225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26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27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28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29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30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31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32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33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34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35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36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37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38" r:id="rId17" name="Button 14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39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40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41" r:id="rId20" name="Button 17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42" r:id="rId21" name="Button 18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43" r:id="rId22" name="Button 19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44" r:id="rId23" name="Button 20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15B6E-5922-446B-95C9-1BB9B20EE8A2}">
  <sheetPr codeName="Blad4">
    <pageSetUpPr fitToPage="1"/>
  </sheetPr>
  <dimension ref="A1:CN38"/>
  <sheetViews>
    <sheetView workbookViewId="0">
      <pane xSplit="5" ySplit="8" topLeftCell="F9" activePane="bottomRight" state="frozen"/>
      <selection activeCell="C4" sqref="C4:E4"/>
      <selection pane="topRight" activeCell="C4" sqref="C4:E4"/>
      <selection pane="bottomLeft" activeCell="C4" sqref="C4:E4"/>
      <selection pane="bottomRight" activeCell="BI14" sqref="BI14"/>
    </sheetView>
  </sheetViews>
  <sheetFormatPr defaultColWidth="9.140625" defaultRowHeight="12.75" x14ac:dyDescent="0.2"/>
  <cols>
    <col min="1" max="1" width="4.7109375" style="1" customWidth="1"/>
    <col min="2" max="2" width="10.140625" style="1" customWidth="1"/>
    <col min="3" max="4" width="22.7109375" style="1" customWidth="1"/>
    <col min="5" max="5" width="6.7109375" style="96" hidden="1" customWidth="1"/>
    <col min="6" max="6" width="18.7109375" style="1" customWidth="1"/>
    <col min="7" max="7" width="3.7109375" style="62" customWidth="1"/>
    <col min="8" max="8" width="5.28515625" style="80" customWidth="1"/>
    <col min="9" max="9" width="4.140625" style="67" hidden="1" customWidth="1"/>
    <col min="10" max="10" width="3.7109375" style="87" customWidth="1"/>
    <col min="11" max="11" width="5.28515625" style="81" customWidth="1"/>
    <col min="12" max="12" width="4.140625" style="68" hidden="1" customWidth="1"/>
    <col min="13" max="14" width="3" style="62" customWidth="1"/>
    <col min="15" max="15" width="3.7109375" style="63" customWidth="1"/>
    <col min="16" max="16" width="5.28515625" style="82" customWidth="1"/>
    <col min="17" max="17" width="4.140625" style="70" hidden="1" customWidth="1"/>
    <col min="18" max="18" width="3.7109375" style="63" customWidth="1"/>
    <col min="19" max="19" width="5.28515625" style="82" customWidth="1"/>
    <col min="20" max="20" width="4.140625" style="70" hidden="1" customWidth="1"/>
    <col min="21" max="22" width="3" style="63" customWidth="1"/>
    <col min="23" max="23" width="3.7109375" style="62" customWidth="1"/>
    <col min="24" max="24" width="5.28515625" style="81" customWidth="1"/>
    <col min="25" max="25" width="4.140625" style="68" hidden="1" customWidth="1"/>
    <col min="26" max="26" width="3.7109375" style="62" customWidth="1"/>
    <col min="27" max="27" width="5.28515625" style="81" customWidth="1"/>
    <col min="28" max="28" width="4.140625" style="68" hidden="1" customWidth="1"/>
    <col min="29" max="30" width="3" style="62" customWidth="1"/>
    <col min="31" max="31" width="3.7109375" style="63" hidden="1" customWidth="1"/>
    <col min="32" max="32" width="5.28515625" style="82" hidden="1" customWidth="1"/>
    <col min="33" max="33" width="4.140625" style="70" hidden="1" customWidth="1"/>
    <col min="34" max="34" width="3.7109375" style="63" hidden="1" customWidth="1"/>
    <col min="35" max="35" width="5.28515625" style="82" hidden="1" customWidth="1"/>
    <col min="36" max="36" width="4.140625" style="70" hidden="1" customWidth="1"/>
    <col min="37" max="38" width="3" style="63" hidden="1" customWidth="1"/>
    <col min="39" max="39" width="3.7109375" style="62" hidden="1" customWidth="1"/>
    <col min="40" max="40" width="5.28515625" style="81" hidden="1" customWidth="1"/>
    <col min="41" max="41" width="4.140625" style="68" hidden="1" customWidth="1"/>
    <col min="42" max="42" width="3.7109375" style="62" hidden="1" customWidth="1"/>
    <col min="43" max="43" width="5.28515625" style="81" hidden="1" customWidth="1"/>
    <col min="44" max="44" width="4.140625" style="68" hidden="1" customWidth="1"/>
    <col min="45" max="46" width="3" style="62" hidden="1" customWidth="1"/>
    <col min="47" max="47" width="3.7109375" style="63" hidden="1" customWidth="1"/>
    <col min="48" max="48" width="5.28515625" style="82" hidden="1" customWidth="1"/>
    <col min="49" max="49" width="4.140625" style="70" hidden="1" customWidth="1"/>
    <col min="50" max="50" width="3.7109375" style="63" hidden="1" customWidth="1"/>
    <col min="51" max="51" width="5.28515625" style="82" hidden="1" customWidth="1"/>
    <col min="52" max="52" width="4.140625" style="70" hidden="1" customWidth="1"/>
    <col min="53" max="54" width="3" style="63" hidden="1" customWidth="1"/>
    <col min="55" max="55" width="5.7109375" customWidth="1"/>
    <col min="56" max="56" width="5.5703125" bestFit="1" customWidth="1"/>
    <col min="57" max="57" width="6" customWidth="1"/>
    <col min="58" max="58" width="4" style="1" customWidth="1"/>
    <col min="59" max="59" width="4.85546875" style="1" customWidth="1"/>
    <col min="60" max="60" width="5.42578125" style="1" customWidth="1"/>
    <col min="61" max="61" width="17.28515625" style="1" customWidth="1"/>
    <col min="62" max="62" width="0" hidden="1" customWidth="1"/>
    <col min="63" max="63" width="4" hidden="1" customWidth="1"/>
    <col min="64" max="64" width="5" hidden="1" customWidth="1"/>
    <col min="65" max="65" width="4" hidden="1" customWidth="1"/>
    <col min="66" max="66" width="6.7109375" hidden="1" customWidth="1"/>
    <col min="67" max="67" width="5.7109375" hidden="1" customWidth="1"/>
    <col min="68" max="68" width="4" hidden="1" customWidth="1"/>
    <col min="69" max="69" width="5" hidden="1" customWidth="1"/>
    <col min="70" max="70" width="4" hidden="1" customWidth="1"/>
    <col min="71" max="71" width="6.7109375" hidden="1" customWidth="1"/>
    <col min="72" max="72" width="5.7109375" hidden="1" customWidth="1"/>
    <col min="73" max="73" width="4" hidden="1" customWidth="1"/>
    <col min="74" max="74" width="5" hidden="1" customWidth="1"/>
    <col min="75" max="75" width="4" hidden="1" customWidth="1"/>
    <col min="76" max="76" width="6.7109375" hidden="1" customWidth="1"/>
    <col min="77" max="77" width="5.7109375" hidden="1" customWidth="1"/>
    <col min="78" max="78" width="4" hidden="1" customWidth="1"/>
    <col min="79" max="79" width="5" hidden="1" customWidth="1"/>
    <col min="80" max="80" width="4" hidden="1" customWidth="1"/>
    <col min="81" max="81" width="6.7109375" hidden="1" customWidth="1"/>
    <col min="82" max="82" width="6.28515625" hidden="1" customWidth="1"/>
    <col min="83" max="83" width="4" hidden="1" customWidth="1"/>
    <col min="84" max="84" width="5" hidden="1" customWidth="1"/>
    <col min="85" max="85" width="4" hidden="1" customWidth="1"/>
    <col min="86" max="86" width="6.7109375" hidden="1" customWidth="1"/>
    <col min="87" max="87" width="5.7109375" hidden="1" customWidth="1"/>
    <col min="88" max="88" width="4" hidden="1" customWidth="1"/>
    <col min="89" max="89" width="5" hidden="1" customWidth="1"/>
    <col min="90" max="90" width="4" hidden="1" customWidth="1"/>
    <col min="91" max="91" width="6.7109375" hidden="1" customWidth="1"/>
    <col min="92" max="92" width="6.28515625" hidden="1" customWidth="1"/>
  </cols>
  <sheetData>
    <row r="1" spans="1:92" x14ac:dyDescent="0.2">
      <c r="A1" s="137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9"/>
    </row>
    <row r="2" spans="1:92" ht="12.75" hidden="1" customHeight="1" x14ac:dyDescent="0.2">
      <c r="A2" s="9"/>
      <c r="B2" s="9"/>
      <c r="C2" s="9"/>
      <c r="D2" s="9"/>
      <c r="E2" s="99"/>
      <c r="F2" s="9"/>
      <c r="G2" s="84"/>
      <c r="H2" s="79"/>
      <c r="I2" s="65"/>
      <c r="J2" s="85"/>
      <c r="N2" s="62">
        <v>1</v>
      </c>
      <c r="O2" s="88"/>
      <c r="V2" s="63">
        <v>2</v>
      </c>
      <c r="W2" s="84"/>
      <c r="AD2" s="62">
        <v>3</v>
      </c>
      <c r="AE2" s="88"/>
      <c r="AL2" s="63">
        <v>4</v>
      </c>
      <c r="AM2" s="84"/>
      <c r="AT2" s="62">
        <v>5</v>
      </c>
      <c r="AU2" s="88"/>
      <c r="BB2" s="63">
        <v>6</v>
      </c>
      <c r="BC2">
        <f>N2+V2+AD2+AL2+AT2+BB2</f>
        <v>21</v>
      </c>
      <c r="BD2" s="24">
        <f>IF($O$4&gt;0,(LARGE(($N2,$V2,$AD2,$AL2,$AT2,$BB2),1)),"0")</f>
        <v>6</v>
      </c>
      <c r="BE2" s="24">
        <f>BC2-BD2</f>
        <v>15</v>
      </c>
      <c r="BF2" s="1" t="str">
        <f>IF($O$4&gt;1,(LARGE(($N2,$V2,$AD2,$AL2,$AT2,$BB2),1))+(LARGE(($N2,$V2,$AD2,$AL2,$AT2,$BB2),2)),"0")</f>
        <v>0</v>
      </c>
      <c r="BK2">
        <f>IF(G2&gt;99,199,G2)</f>
        <v>0</v>
      </c>
      <c r="BL2">
        <f>IF(H2&gt;99,0,H2)</f>
        <v>0</v>
      </c>
      <c r="BM2">
        <f>IF(J2&gt;99,199,J2)</f>
        <v>0</v>
      </c>
      <c r="BN2">
        <f>IF(K2&gt;99,0,K2)</f>
        <v>0</v>
      </c>
      <c r="BO2">
        <f>BK2+BM2</f>
        <v>0</v>
      </c>
      <c r="BP2">
        <f>IF(O2&gt;99,199,O2)</f>
        <v>0</v>
      </c>
      <c r="BQ2">
        <f>IF(P2&gt;99,0,P2)</f>
        <v>0</v>
      </c>
      <c r="BR2">
        <f>IF(R2&gt;99,199,R2)</f>
        <v>0</v>
      </c>
      <c r="BS2">
        <f>IF(S2&gt;99,0,S2)</f>
        <v>0</v>
      </c>
      <c r="BT2">
        <f>BP2+BR2</f>
        <v>0</v>
      </c>
      <c r="BU2">
        <f>IF(W2&gt;99,199,W2)</f>
        <v>0</v>
      </c>
      <c r="BV2">
        <f>IF(X2&gt;99,0,X2)</f>
        <v>0</v>
      </c>
      <c r="BW2">
        <f>IF(Z2&gt;99,199,Z2)</f>
        <v>0</v>
      </c>
      <c r="BX2">
        <f>IF(AA2&gt;99,0,AA2)</f>
        <v>0</v>
      </c>
      <c r="BY2">
        <f>BU2+BW2</f>
        <v>0</v>
      </c>
      <c r="BZ2">
        <f>IF(AE2&gt;99,199,AE2)</f>
        <v>0</v>
      </c>
      <c r="CA2">
        <f>IF(AF2&gt;99,0,AF2)</f>
        <v>0</v>
      </c>
      <c r="CB2">
        <f>IF(AH2&gt;99,199,AH2)</f>
        <v>0</v>
      </c>
      <c r="CC2">
        <f>IF(AI2&gt;99,0,AI2)</f>
        <v>0</v>
      </c>
      <c r="CD2">
        <f>BZ2+CB2</f>
        <v>0</v>
      </c>
      <c r="CE2">
        <f>IF(AM2&gt;99,199,AM2)</f>
        <v>0</v>
      </c>
      <c r="CF2">
        <f>IF(AN2&gt;99,0,AN2)</f>
        <v>0</v>
      </c>
      <c r="CG2">
        <f>IF(AP2&gt;99,199,AP2)</f>
        <v>0</v>
      </c>
      <c r="CH2">
        <f>IF(AQ2&gt;99,0,AQ2)</f>
        <v>0</v>
      </c>
      <c r="CI2">
        <f>CE2+CG2</f>
        <v>0</v>
      </c>
      <c r="CJ2">
        <f>IF(AU2&gt;99,199,AU2)</f>
        <v>0</v>
      </c>
      <c r="CK2">
        <f>IF(AV2&gt;99,0,AV2)</f>
        <v>0</v>
      </c>
      <c r="CL2">
        <f>IF(AX2&gt;99,199,AX2)</f>
        <v>0</v>
      </c>
      <c r="CM2">
        <f>IF(AY2&gt;99,0,AY2)</f>
        <v>0</v>
      </c>
      <c r="CN2">
        <f>CJ2+CL2</f>
        <v>0</v>
      </c>
    </row>
    <row r="3" spans="1:92" x14ac:dyDescent="0.2">
      <c r="A3" s="106" t="s">
        <v>8</v>
      </c>
      <c r="B3" s="108"/>
      <c r="C3" s="140" t="str">
        <f>Instellingen!B3</f>
        <v>Kring NVF</v>
      </c>
      <c r="D3" s="141"/>
      <c r="E3" s="142"/>
      <c r="F3" s="106" t="s">
        <v>27</v>
      </c>
      <c r="G3" s="107"/>
      <c r="H3" s="107"/>
      <c r="I3" s="107"/>
      <c r="J3" s="107"/>
      <c r="K3" s="107"/>
      <c r="L3" s="107"/>
      <c r="M3" s="107"/>
      <c r="N3" s="108"/>
      <c r="O3" s="143">
        <v>11</v>
      </c>
      <c r="P3" s="144"/>
      <c r="Q3" s="144"/>
      <c r="R3" s="144"/>
      <c r="S3" s="144"/>
      <c r="T3" s="144"/>
      <c r="U3" s="144"/>
      <c r="V3" s="145"/>
      <c r="W3" s="109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106" t="s">
        <v>26</v>
      </c>
      <c r="BD3" s="107"/>
      <c r="BE3" s="107"/>
      <c r="BF3" s="108"/>
      <c r="BG3" s="20">
        <f>Instellingen!B6</f>
        <v>3</v>
      </c>
      <c r="BH3" s="146"/>
      <c r="BI3" s="147"/>
    </row>
    <row r="4" spans="1:92" x14ac:dyDescent="0.2">
      <c r="A4" s="106" t="s">
        <v>9</v>
      </c>
      <c r="B4" s="108"/>
      <c r="C4" s="152" t="s">
        <v>127</v>
      </c>
      <c r="D4" s="141"/>
      <c r="E4" s="142"/>
      <c r="F4" s="106" t="s">
        <v>33</v>
      </c>
      <c r="G4" s="107"/>
      <c r="H4" s="107"/>
      <c r="I4" s="107"/>
      <c r="J4" s="107"/>
      <c r="K4" s="107"/>
      <c r="L4" s="107"/>
      <c r="M4" s="107"/>
      <c r="N4" s="108"/>
      <c r="O4" s="140">
        <f>Instellingen!B7</f>
        <v>1</v>
      </c>
      <c r="P4" s="141"/>
      <c r="Q4" s="141"/>
      <c r="R4" s="141"/>
      <c r="S4" s="141"/>
      <c r="T4" s="141"/>
      <c r="U4" s="141"/>
      <c r="V4" s="142"/>
      <c r="W4" s="112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4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106"/>
      <c r="BD4" s="107"/>
      <c r="BE4" s="107"/>
      <c r="BF4" s="108"/>
      <c r="BG4" s="20"/>
      <c r="BH4" s="148"/>
      <c r="BI4" s="149"/>
    </row>
    <row r="5" spans="1:92" x14ac:dyDescent="0.2">
      <c r="A5" s="106" t="s">
        <v>10</v>
      </c>
      <c r="B5" s="108"/>
      <c r="C5" s="140"/>
      <c r="D5" s="141"/>
      <c r="E5" s="142"/>
      <c r="F5" s="106" t="s">
        <v>11</v>
      </c>
      <c r="G5" s="107"/>
      <c r="H5" s="107"/>
      <c r="I5" s="107"/>
      <c r="J5" s="107"/>
      <c r="K5" s="107"/>
      <c r="L5" s="107"/>
      <c r="M5" s="107"/>
      <c r="N5" s="108"/>
      <c r="O5" s="140">
        <f>Instellingen!B5</f>
        <v>99</v>
      </c>
      <c r="P5" s="141"/>
      <c r="Q5" s="141"/>
      <c r="R5" s="141"/>
      <c r="S5" s="141"/>
      <c r="T5" s="141"/>
      <c r="U5" s="141"/>
      <c r="V5" s="142"/>
      <c r="W5" s="115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7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118" t="s">
        <v>12</v>
      </c>
      <c r="BD5" s="119"/>
      <c r="BE5" s="119"/>
      <c r="BF5" s="120"/>
      <c r="BG5" s="8">
        <v>2</v>
      </c>
      <c r="BH5" s="148"/>
      <c r="BI5" s="149"/>
    </row>
    <row r="6" spans="1:92" ht="12.75" customHeight="1" x14ac:dyDescent="0.2">
      <c r="A6" s="153"/>
      <c r="B6" s="154"/>
      <c r="C6" s="154"/>
      <c r="D6" s="154"/>
      <c r="E6" s="155"/>
      <c r="F6" s="36" t="s">
        <v>13</v>
      </c>
      <c r="G6" s="131" t="str">
        <f>Instellingen!B40</f>
        <v>Hierden</v>
      </c>
      <c r="H6" s="132"/>
      <c r="I6" s="132"/>
      <c r="J6" s="132"/>
      <c r="K6" s="132"/>
      <c r="L6" s="132"/>
      <c r="M6" s="132"/>
      <c r="N6" s="133"/>
      <c r="O6" s="134" t="str">
        <f>Instellingen!B41</f>
        <v>Nunspeet</v>
      </c>
      <c r="P6" s="135"/>
      <c r="Q6" s="135"/>
      <c r="R6" s="135"/>
      <c r="S6" s="135"/>
      <c r="T6" s="135"/>
      <c r="U6" s="135"/>
      <c r="V6" s="136"/>
      <c r="W6" s="131" t="str">
        <f>Instellingen!B42</f>
        <v>Wezep</v>
      </c>
      <c r="X6" s="132"/>
      <c r="Y6" s="132"/>
      <c r="Z6" s="132"/>
      <c r="AA6" s="132"/>
      <c r="AB6" s="132"/>
      <c r="AC6" s="132"/>
      <c r="AD6" s="133"/>
      <c r="AE6" s="134" t="str">
        <f>Instellingen!B43</f>
        <v xml:space="preserve"> </v>
      </c>
      <c r="AF6" s="135"/>
      <c r="AG6" s="135"/>
      <c r="AH6" s="135"/>
      <c r="AI6" s="135"/>
      <c r="AJ6" s="135"/>
      <c r="AK6" s="135"/>
      <c r="AL6" s="136"/>
      <c r="AM6" s="131" t="str">
        <f>Instellingen!B44</f>
        <v xml:space="preserve"> </v>
      </c>
      <c r="AN6" s="132"/>
      <c r="AO6" s="132"/>
      <c r="AP6" s="132"/>
      <c r="AQ6" s="132"/>
      <c r="AR6" s="132"/>
      <c r="AS6" s="132"/>
      <c r="AT6" s="133"/>
      <c r="AU6" s="134" t="str">
        <f>Instellingen!B45</f>
        <v xml:space="preserve"> </v>
      </c>
      <c r="AV6" s="135"/>
      <c r="AW6" s="135"/>
      <c r="AX6" s="135"/>
      <c r="AY6" s="135"/>
      <c r="AZ6" s="135"/>
      <c r="BA6" s="135"/>
      <c r="BB6" s="136"/>
      <c r="BC6" s="121" t="s">
        <v>32</v>
      </c>
      <c r="BD6" s="122"/>
      <c r="BE6" s="108"/>
      <c r="BF6" s="34"/>
      <c r="BG6" s="20"/>
      <c r="BH6" s="148"/>
      <c r="BI6" s="149"/>
    </row>
    <row r="7" spans="1:92" ht="12.75" customHeight="1" x14ac:dyDescent="0.2">
      <c r="A7" s="156"/>
      <c r="B7" s="156"/>
      <c r="C7" s="156"/>
      <c r="D7" s="156"/>
      <c r="E7" s="157"/>
      <c r="F7" s="36" t="s">
        <v>14</v>
      </c>
      <c r="G7" s="123" t="str">
        <f>Instellingen!C40</f>
        <v>18 nov 2023</v>
      </c>
      <c r="H7" s="124"/>
      <c r="I7" s="124"/>
      <c r="J7" s="124"/>
      <c r="K7" s="124"/>
      <c r="L7" s="124"/>
      <c r="M7" s="124"/>
      <c r="N7" s="125"/>
      <c r="O7" s="158" t="str">
        <f>Instellingen!C41</f>
        <v>09 dec 2023</v>
      </c>
      <c r="P7" s="159"/>
      <c r="Q7" s="159"/>
      <c r="R7" s="159"/>
      <c r="S7" s="159"/>
      <c r="T7" s="159"/>
      <c r="U7" s="159"/>
      <c r="V7" s="160"/>
      <c r="W7" s="123" t="str">
        <f>Instellingen!C42</f>
        <v>13 jan 2024</v>
      </c>
      <c r="X7" s="124"/>
      <c r="Y7" s="124"/>
      <c r="Z7" s="124"/>
      <c r="AA7" s="124"/>
      <c r="AB7" s="124"/>
      <c r="AC7" s="124"/>
      <c r="AD7" s="125"/>
      <c r="AE7" s="158" t="str">
        <f>Instellingen!C43</f>
        <v xml:space="preserve"> </v>
      </c>
      <c r="AF7" s="159"/>
      <c r="AG7" s="159"/>
      <c r="AH7" s="159"/>
      <c r="AI7" s="159"/>
      <c r="AJ7" s="159"/>
      <c r="AK7" s="159"/>
      <c r="AL7" s="160"/>
      <c r="AM7" s="123" t="str">
        <f>Instellingen!C44</f>
        <v xml:space="preserve"> </v>
      </c>
      <c r="AN7" s="161"/>
      <c r="AO7" s="161"/>
      <c r="AP7" s="161"/>
      <c r="AQ7" s="161"/>
      <c r="AR7" s="161"/>
      <c r="AS7" s="161"/>
      <c r="AT7" s="162"/>
      <c r="AU7" s="158" t="str">
        <f>Instellingen!C45</f>
        <v xml:space="preserve"> </v>
      </c>
      <c r="AV7" s="163"/>
      <c r="AW7" s="163"/>
      <c r="AX7" s="163"/>
      <c r="AY7" s="163"/>
      <c r="AZ7" s="163"/>
      <c r="BA7" s="163"/>
      <c r="BB7" s="164"/>
      <c r="BC7" s="37" t="s">
        <v>34</v>
      </c>
      <c r="BD7" s="10" t="s">
        <v>35</v>
      </c>
      <c r="BE7" s="5" t="s">
        <v>36</v>
      </c>
      <c r="BF7" s="3"/>
      <c r="BG7" s="3"/>
      <c r="BH7" s="150"/>
      <c r="BI7" s="151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97" t="s">
        <v>70</v>
      </c>
      <c r="F8" s="36" t="s">
        <v>3</v>
      </c>
      <c r="G8" s="7" t="s">
        <v>73</v>
      </c>
      <c r="H8" s="90" t="s">
        <v>98</v>
      </c>
      <c r="I8" s="66" t="s">
        <v>75</v>
      </c>
      <c r="J8" s="86" t="s">
        <v>76</v>
      </c>
      <c r="K8" s="83" t="s">
        <v>99</v>
      </c>
      <c r="L8" s="69" t="s">
        <v>78</v>
      </c>
      <c r="M8" s="2" t="s">
        <v>4</v>
      </c>
      <c r="N8" s="2" t="s">
        <v>15</v>
      </c>
      <c r="O8" s="89" t="s">
        <v>73</v>
      </c>
      <c r="P8" s="83" t="s">
        <v>98</v>
      </c>
      <c r="Q8" s="78" t="s">
        <v>75</v>
      </c>
      <c r="R8" s="71" t="s">
        <v>76</v>
      </c>
      <c r="S8" s="83" t="s">
        <v>99</v>
      </c>
      <c r="T8" s="78" t="s">
        <v>78</v>
      </c>
      <c r="U8" s="2" t="s">
        <v>4</v>
      </c>
      <c r="V8" s="2" t="s">
        <v>15</v>
      </c>
      <c r="W8" s="89" t="s">
        <v>73</v>
      </c>
      <c r="X8" s="83" t="s">
        <v>98</v>
      </c>
      <c r="Y8" s="78" t="s">
        <v>75</v>
      </c>
      <c r="Z8" s="71" t="s">
        <v>76</v>
      </c>
      <c r="AA8" s="83" t="s">
        <v>99</v>
      </c>
      <c r="AB8" s="78" t="s">
        <v>78</v>
      </c>
      <c r="AC8" s="2" t="s">
        <v>4</v>
      </c>
      <c r="AD8" s="2" t="s">
        <v>15</v>
      </c>
      <c r="AE8" s="89" t="s">
        <v>73</v>
      </c>
      <c r="AF8" s="83" t="s">
        <v>98</v>
      </c>
      <c r="AG8" s="78" t="s">
        <v>75</v>
      </c>
      <c r="AH8" s="71" t="s">
        <v>76</v>
      </c>
      <c r="AI8" s="83" t="s">
        <v>99</v>
      </c>
      <c r="AJ8" s="78" t="s">
        <v>78</v>
      </c>
      <c r="AK8" s="2" t="s">
        <v>4</v>
      </c>
      <c r="AL8" s="2" t="s">
        <v>15</v>
      </c>
      <c r="AM8" s="89" t="s">
        <v>73</v>
      </c>
      <c r="AN8" s="83" t="s">
        <v>98</v>
      </c>
      <c r="AO8" s="78" t="s">
        <v>75</v>
      </c>
      <c r="AP8" s="71" t="s">
        <v>76</v>
      </c>
      <c r="AQ8" s="83" t="s">
        <v>99</v>
      </c>
      <c r="AR8" s="78" t="s">
        <v>78</v>
      </c>
      <c r="AS8" s="2" t="s">
        <v>4</v>
      </c>
      <c r="AT8" s="2" t="s">
        <v>15</v>
      </c>
      <c r="AU8" s="89" t="s">
        <v>73</v>
      </c>
      <c r="AV8" s="83" t="s">
        <v>98</v>
      </c>
      <c r="AW8" s="78" t="s">
        <v>75</v>
      </c>
      <c r="AX8" s="71" t="s">
        <v>76</v>
      </c>
      <c r="AY8" s="83" t="s">
        <v>99</v>
      </c>
      <c r="AZ8" s="78" t="s">
        <v>78</v>
      </c>
      <c r="BA8" s="2" t="s">
        <v>4</v>
      </c>
      <c r="BB8" s="2" t="s">
        <v>15</v>
      </c>
      <c r="BC8" s="38" t="s">
        <v>22</v>
      </c>
      <c r="BD8" s="23" t="s">
        <v>22</v>
      </c>
      <c r="BE8" s="64" t="s">
        <v>22</v>
      </c>
      <c r="BF8" s="22" t="s">
        <v>16</v>
      </c>
      <c r="BG8" s="22" t="s">
        <v>17</v>
      </c>
      <c r="BH8" s="7" t="s">
        <v>68</v>
      </c>
      <c r="BI8" s="2" t="s">
        <v>5</v>
      </c>
      <c r="BK8" s="72" t="s">
        <v>86</v>
      </c>
      <c r="BL8" s="72" t="s">
        <v>79</v>
      </c>
      <c r="BM8" s="72" t="s">
        <v>87</v>
      </c>
      <c r="BN8" s="72" t="s">
        <v>80</v>
      </c>
      <c r="BO8" s="72" t="s">
        <v>97</v>
      </c>
      <c r="BP8" s="72" t="s">
        <v>88</v>
      </c>
      <c r="BQ8" s="72" t="s">
        <v>81</v>
      </c>
      <c r="BR8" s="72" t="s">
        <v>89</v>
      </c>
      <c r="BS8" s="72" t="s">
        <v>101</v>
      </c>
      <c r="BT8" s="73" t="s">
        <v>96</v>
      </c>
      <c r="BU8" s="72" t="s">
        <v>90</v>
      </c>
      <c r="BV8" s="72" t="s">
        <v>82</v>
      </c>
      <c r="BW8" s="72" t="s">
        <v>91</v>
      </c>
      <c r="BX8" s="72" t="s">
        <v>83</v>
      </c>
      <c r="BY8" s="73" t="s">
        <v>95</v>
      </c>
      <c r="BZ8" s="72" t="s">
        <v>92</v>
      </c>
      <c r="CA8" s="72" t="s">
        <v>84</v>
      </c>
      <c r="CB8" s="72" t="s">
        <v>93</v>
      </c>
      <c r="CC8" s="73" t="s">
        <v>85</v>
      </c>
      <c r="CD8" s="73" t="s">
        <v>94</v>
      </c>
      <c r="CE8" s="72" t="s">
        <v>106</v>
      </c>
      <c r="CF8" s="72" t="s">
        <v>107</v>
      </c>
      <c r="CG8" s="72" t="s">
        <v>108</v>
      </c>
      <c r="CH8" s="72" t="s">
        <v>109</v>
      </c>
      <c r="CI8" s="73" t="s">
        <v>116</v>
      </c>
      <c r="CJ8" s="72" t="s">
        <v>111</v>
      </c>
      <c r="CK8" s="72" t="s">
        <v>112</v>
      </c>
      <c r="CL8" s="72" t="s">
        <v>113</v>
      </c>
      <c r="CM8" s="73" t="s">
        <v>114</v>
      </c>
      <c r="CN8" s="73" t="s">
        <v>115</v>
      </c>
    </row>
    <row r="9" spans="1:92" x14ac:dyDescent="0.2">
      <c r="A9" s="1">
        <v>1</v>
      </c>
      <c r="B9" s="1" t="s">
        <v>345</v>
      </c>
      <c r="C9" s="1" t="s">
        <v>438</v>
      </c>
      <c r="D9" s="1" t="s">
        <v>346</v>
      </c>
      <c r="E9" s="96" t="s">
        <v>435</v>
      </c>
      <c r="F9" s="1" t="s">
        <v>161</v>
      </c>
      <c r="G9" s="62">
        <v>0</v>
      </c>
      <c r="H9" s="80">
        <v>45.76</v>
      </c>
      <c r="J9" s="87">
        <v>0</v>
      </c>
      <c r="K9" s="81">
        <v>36.68</v>
      </c>
      <c r="M9" s="62">
        <v>7</v>
      </c>
      <c r="N9" s="62">
        <v>7</v>
      </c>
      <c r="O9" s="63">
        <v>0</v>
      </c>
      <c r="P9" s="82">
        <v>52.88</v>
      </c>
      <c r="R9" s="63">
        <v>0</v>
      </c>
      <c r="S9" s="82">
        <v>40.840000000000003</v>
      </c>
      <c r="U9" s="63">
        <v>3</v>
      </c>
      <c r="V9" s="63">
        <v>3</v>
      </c>
      <c r="W9" s="62">
        <v>0</v>
      </c>
      <c r="X9" s="81">
        <v>75.959999999999994</v>
      </c>
      <c r="Z9" s="62">
        <v>0</v>
      </c>
      <c r="AA9" s="81">
        <v>44.39</v>
      </c>
      <c r="AC9" s="62">
        <v>2</v>
      </c>
      <c r="AD9" s="62">
        <v>2</v>
      </c>
      <c r="BC9">
        <f t="shared" ref="BC9:BC38" si="0">N9+V9+AD9+AL9+AT9+BB9</f>
        <v>12</v>
      </c>
      <c r="BD9" s="24">
        <f>IF($O$4&gt;0,(LARGE(($N9,$V9,$AD9,$AL9,$AT9,$BB9),1)),"0")</f>
        <v>7</v>
      </c>
      <c r="BE9" s="24">
        <f t="shared" ref="BE9:BE38" si="1">BC9-BD9</f>
        <v>5</v>
      </c>
      <c r="BF9" s="1">
        <v>1</v>
      </c>
      <c r="BI9" s="103" t="s">
        <v>531</v>
      </c>
      <c r="BK9">
        <f t="shared" ref="BK9:BK38" si="2">IF(G9&gt;99,199,G9)</f>
        <v>0</v>
      </c>
      <c r="BL9">
        <f t="shared" ref="BL9:BL38" si="3">IF(H9&gt;99,0,H9)</f>
        <v>45.76</v>
      </c>
      <c r="BM9">
        <f t="shared" ref="BM9:BM38" si="4">IF(J9&gt;99,199,J9)</f>
        <v>0</v>
      </c>
      <c r="BN9">
        <f t="shared" ref="BN9:BN38" si="5">IF(K9&gt;99,0,K9)</f>
        <v>36.68</v>
      </c>
      <c r="BO9">
        <f t="shared" ref="BO9:BO38" si="6">BK9+BM9</f>
        <v>0</v>
      </c>
      <c r="BP9">
        <f t="shared" ref="BP9:BP38" si="7">IF(O9&gt;99,199,O9)</f>
        <v>0</v>
      </c>
      <c r="BQ9">
        <f t="shared" ref="BQ9:BQ38" si="8">IF(P9&gt;99,0,P9)</f>
        <v>52.88</v>
      </c>
      <c r="BR9">
        <f t="shared" ref="BR9:BR38" si="9">IF(R9&gt;99,199,R9)</f>
        <v>0</v>
      </c>
      <c r="BS9">
        <f t="shared" ref="BS9:BS38" si="10">IF(S9&gt;99,0,S9)</f>
        <v>40.840000000000003</v>
      </c>
      <c r="BT9">
        <f t="shared" ref="BT9:BT38" si="11">BP9+BR9</f>
        <v>0</v>
      </c>
      <c r="BU9">
        <f t="shared" ref="BU9:BU38" si="12">IF(W9&gt;99,199,W9)</f>
        <v>0</v>
      </c>
      <c r="BV9">
        <f t="shared" ref="BV9:BV38" si="13">IF(X9&gt;99,0,X9)</f>
        <v>75.959999999999994</v>
      </c>
      <c r="BW9">
        <f t="shared" ref="BW9:BW38" si="14">IF(Z9&gt;99,199,Z9)</f>
        <v>0</v>
      </c>
      <c r="BX9">
        <f t="shared" ref="BX9:BX38" si="15">IF(AA9&gt;99,0,AA9)</f>
        <v>44.39</v>
      </c>
      <c r="BY9">
        <f t="shared" ref="BY9:BY38" si="16">BU9+BW9</f>
        <v>0</v>
      </c>
      <c r="BZ9">
        <f t="shared" ref="BZ9:BZ38" si="17">IF(AE9&gt;99,199,AE9)</f>
        <v>0</v>
      </c>
      <c r="CA9">
        <f t="shared" ref="CA9:CA38" si="18">IF(AF9&gt;99,0,AF9)</f>
        <v>0</v>
      </c>
      <c r="CB9">
        <f t="shared" ref="CB9:CB38" si="19">IF(AH9&gt;99,199,AH9)</f>
        <v>0</v>
      </c>
      <c r="CC9">
        <f t="shared" ref="CC9:CC38" si="20">IF(AI9&gt;99,0,AI9)</f>
        <v>0</v>
      </c>
      <c r="CD9">
        <f t="shared" ref="CD9:CD38" si="21">BZ9+CB9</f>
        <v>0</v>
      </c>
      <c r="CE9">
        <f t="shared" ref="CE9:CE38" si="22">IF(AM9&gt;99,199,AM9)</f>
        <v>0</v>
      </c>
      <c r="CF9">
        <f t="shared" ref="CF9:CF38" si="23">IF(AN9&gt;99,0,AN9)</f>
        <v>0</v>
      </c>
      <c r="CG9">
        <f t="shared" ref="CG9:CG38" si="24">IF(AP9&gt;99,199,AP9)</f>
        <v>0</v>
      </c>
      <c r="CH9">
        <f t="shared" ref="CH9:CH38" si="25">IF(AQ9&gt;99,0,AQ9)</f>
        <v>0</v>
      </c>
      <c r="CI9">
        <f t="shared" ref="CI9:CI38" si="26">CE9+CG9</f>
        <v>0</v>
      </c>
      <c r="CJ9">
        <f t="shared" ref="CJ9:CJ38" si="27">IF(AU9&gt;99,199,AU9)</f>
        <v>0</v>
      </c>
      <c r="CK9">
        <f t="shared" ref="CK9:CK38" si="28">IF(AV9&gt;99,0,AV9)</f>
        <v>0</v>
      </c>
      <c r="CL9">
        <f t="shared" ref="CL9:CL38" si="29">IF(AX9&gt;99,199,AX9)</f>
        <v>0</v>
      </c>
      <c r="CM9">
        <f t="shared" ref="CM9:CM38" si="30">IF(AY9&gt;99,0,AY9)</f>
        <v>0</v>
      </c>
      <c r="CN9">
        <f t="shared" ref="CN9:CN38" si="31">CJ9+CL9</f>
        <v>0</v>
      </c>
    </row>
    <row r="10" spans="1:92" x14ac:dyDescent="0.2">
      <c r="A10" s="1">
        <v>2</v>
      </c>
      <c r="B10" s="1" t="s">
        <v>343</v>
      </c>
      <c r="C10" s="1" t="s">
        <v>437</v>
      </c>
      <c r="D10" s="1" t="s">
        <v>344</v>
      </c>
      <c r="E10" s="96" t="s">
        <v>435</v>
      </c>
      <c r="F10" s="1" t="s">
        <v>161</v>
      </c>
      <c r="G10" s="62">
        <v>0</v>
      </c>
      <c r="H10" s="80">
        <v>45.27</v>
      </c>
      <c r="J10" s="87">
        <v>0</v>
      </c>
      <c r="K10" s="81">
        <v>35.26</v>
      </c>
      <c r="M10" s="62">
        <v>5</v>
      </c>
      <c r="N10" s="62">
        <v>5</v>
      </c>
      <c r="O10" s="63">
        <v>0</v>
      </c>
      <c r="P10" s="82">
        <v>49.64</v>
      </c>
      <c r="R10" s="63">
        <v>0</v>
      </c>
      <c r="S10" s="82">
        <v>41.07</v>
      </c>
      <c r="U10" s="63">
        <v>4</v>
      </c>
      <c r="V10" s="63">
        <v>4</v>
      </c>
      <c r="W10" s="62">
        <v>0</v>
      </c>
      <c r="X10" s="81">
        <v>75.47</v>
      </c>
      <c r="Z10" s="62">
        <v>4</v>
      </c>
      <c r="AA10" s="81">
        <v>46.33</v>
      </c>
      <c r="AC10" s="62">
        <v>3</v>
      </c>
      <c r="AD10" s="62">
        <v>3</v>
      </c>
      <c r="BC10">
        <f t="shared" si="0"/>
        <v>12</v>
      </c>
      <c r="BD10" s="24">
        <f>IF($O$4&gt;0,(LARGE(($N10,$V10,$AD10,$AL10,$AT10,$BB10),1)),"0")</f>
        <v>5</v>
      </c>
      <c r="BE10" s="24">
        <f t="shared" si="1"/>
        <v>7</v>
      </c>
      <c r="BF10" s="1">
        <v>2</v>
      </c>
      <c r="BK10">
        <f t="shared" si="2"/>
        <v>0</v>
      </c>
      <c r="BL10">
        <f t="shared" si="3"/>
        <v>45.27</v>
      </c>
      <c r="BM10">
        <f t="shared" si="4"/>
        <v>0</v>
      </c>
      <c r="BN10">
        <f t="shared" si="5"/>
        <v>35.26</v>
      </c>
      <c r="BO10">
        <f t="shared" si="6"/>
        <v>0</v>
      </c>
      <c r="BP10">
        <f t="shared" si="7"/>
        <v>0</v>
      </c>
      <c r="BQ10">
        <f t="shared" si="8"/>
        <v>49.64</v>
      </c>
      <c r="BR10">
        <f t="shared" si="9"/>
        <v>0</v>
      </c>
      <c r="BS10">
        <f t="shared" si="10"/>
        <v>41.07</v>
      </c>
      <c r="BT10">
        <f t="shared" si="11"/>
        <v>0</v>
      </c>
      <c r="BU10">
        <f t="shared" si="12"/>
        <v>0</v>
      </c>
      <c r="BV10">
        <f t="shared" si="13"/>
        <v>75.47</v>
      </c>
      <c r="BW10">
        <f t="shared" si="14"/>
        <v>4</v>
      </c>
      <c r="BX10">
        <f t="shared" si="15"/>
        <v>46.33</v>
      </c>
      <c r="BY10">
        <f t="shared" si="16"/>
        <v>4</v>
      </c>
      <c r="BZ10">
        <f t="shared" si="17"/>
        <v>0</v>
      </c>
      <c r="CA10">
        <f t="shared" si="18"/>
        <v>0</v>
      </c>
      <c r="CB10">
        <f t="shared" si="19"/>
        <v>0</v>
      </c>
      <c r="CC10">
        <f t="shared" si="20"/>
        <v>0</v>
      </c>
      <c r="CD10">
        <f t="shared" si="21"/>
        <v>0</v>
      </c>
      <c r="CE10">
        <f t="shared" si="22"/>
        <v>0</v>
      </c>
      <c r="CF10">
        <f t="shared" si="23"/>
        <v>0</v>
      </c>
      <c r="CG10">
        <f t="shared" si="24"/>
        <v>0</v>
      </c>
      <c r="CH10">
        <f t="shared" si="25"/>
        <v>0</v>
      </c>
      <c r="CI10">
        <f t="shared" si="26"/>
        <v>0</v>
      </c>
      <c r="CJ10">
        <f t="shared" si="27"/>
        <v>0</v>
      </c>
      <c r="CK10">
        <f t="shared" si="28"/>
        <v>0</v>
      </c>
      <c r="CL10">
        <f t="shared" si="29"/>
        <v>0</v>
      </c>
      <c r="CM10">
        <f t="shared" si="30"/>
        <v>0</v>
      </c>
      <c r="CN10">
        <f t="shared" si="31"/>
        <v>0</v>
      </c>
    </row>
    <row r="11" spans="1:92" x14ac:dyDescent="0.2">
      <c r="A11" s="1">
        <v>3</v>
      </c>
      <c r="B11" s="1" t="s">
        <v>349</v>
      </c>
      <c r="C11" s="1" t="s">
        <v>439</v>
      </c>
      <c r="D11" s="1" t="s">
        <v>350</v>
      </c>
      <c r="E11" s="96" t="s">
        <v>435</v>
      </c>
      <c r="F11" s="1" t="s">
        <v>351</v>
      </c>
      <c r="G11" s="62">
        <v>0</v>
      </c>
      <c r="H11" s="80">
        <v>44.44</v>
      </c>
      <c r="J11" s="87">
        <v>4</v>
      </c>
      <c r="K11" s="81">
        <v>35.409999999999997</v>
      </c>
      <c r="M11" s="62">
        <v>10</v>
      </c>
      <c r="N11" s="62">
        <v>10</v>
      </c>
      <c r="O11" s="63">
        <v>0</v>
      </c>
      <c r="P11" s="82">
        <v>52.18</v>
      </c>
      <c r="R11" s="63">
        <v>0</v>
      </c>
      <c r="S11" s="82">
        <v>42.6</v>
      </c>
      <c r="U11" s="63">
        <v>5</v>
      </c>
      <c r="V11" s="63">
        <v>5</v>
      </c>
      <c r="W11" s="62">
        <v>4</v>
      </c>
      <c r="X11" s="81">
        <v>77.42</v>
      </c>
      <c r="AC11" s="62">
        <v>4</v>
      </c>
      <c r="AD11" s="62">
        <v>4</v>
      </c>
      <c r="BC11">
        <f t="shared" si="0"/>
        <v>19</v>
      </c>
      <c r="BD11" s="24">
        <f>IF($O$4&gt;0,(LARGE(($N11,$V11,$AD11,$AL11,$AT11,$BB11),1)),"0")</f>
        <v>10</v>
      </c>
      <c r="BE11" s="24">
        <f t="shared" si="1"/>
        <v>9</v>
      </c>
      <c r="BF11" s="1">
        <v>3</v>
      </c>
      <c r="BK11">
        <f t="shared" si="2"/>
        <v>0</v>
      </c>
      <c r="BL11">
        <f t="shared" si="3"/>
        <v>44.44</v>
      </c>
      <c r="BM11">
        <f t="shared" si="4"/>
        <v>4</v>
      </c>
      <c r="BN11">
        <f t="shared" si="5"/>
        <v>35.409999999999997</v>
      </c>
      <c r="BO11">
        <f t="shared" si="6"/>
        <v>4</v>
      </c>
      <c r="BP11">
        <f t="shared" si="7"/>
        <v>0</v>
      </c>
      <c r="BQ11">
        <f t="shared" si="8"/>
        <v>52.18</v>
      </c>
      <c r="BR11">
        <f t="shared" si="9"/>
        <v>0</v>
      </c>
      <c r="BS11">
        <f t="shared" si="10"/>
        <v>42.6</v>
      </c>
      <c r="BT11">
        <f t="shared" si="11"/>
        <v>0</v>
      </c>
      <c r="BU11">
        <f t="shared" si="12"/>
        <v>4</v>
      </c>
      <c r="BV11">
        <f t="shared" si="13"/>
        <v>77.42</v>
      </c>
      <c r="BW11">
        <f t="shared" si="14"/>
        <v>0</v>
      </c>
      <c r="BX11">
        <f t="shared" si="15"/>
        <v>0</v>
      </c>
      <c r="BY11">
        <f t="shared" si="16"/>
        <v>4</v>
      </c>
      <c r="BZ11">
        <f t="shared" si="17"/>
        <v>0</v>
      </c>
      <c r="CA11">
        <f t="shared" si="18"/>
        <v>0</v>
      </c>
      <c r="CB11">
        <f t="shared" si="19"/>
        <v>0</v>
      </c>
      <c r="CC11">
        <f t="shared" si="20"/>
        <v>0</v>
      </c>
      <c r="CD11">
        <f t="shared" si="21"/>
        <v>0</v>
      </c>
      <c r="CE11">
        <f t="shared" si="22"/>
        <v>0</v>
      </c>
      <c r="CF11">
        <f t="shared" si="23"/>
        <v>0</v>
      </c>
      <c r="CG11">
        <f t="shared" si="24"/>
        <v>0</v>
      </c>
      <c r="CH11">
        <f t="shared" si="25"/>
        <v>0</v>
      </c>
      <c r="CI11">
        <f t="shared" si="26"/>
        <v>0</v>
      </c>
      <c r="CJ11">
        <f t="shared" si="27"/>
        <v>0</v>
      </c>
      <c r="CK11">
        <f t="shared" si="28"/>
        <v>0</v>
      </c>
      <c r="CL11">
        <f t="shared" si="29"/>
        <v>0</v>
      </c>
      <c r="CM11">
        <f t="shared" si="30"/>
        <v>0</v>
      </c>
      <c r="CN11">
        <f t="shared" si="31"/>
        <v>0</v>
      </c>
    </row>
    <row r="12" spans="1:92" x14ac:dyDescent="0.2">
      <c r="A12" s="1">
        <v>4</v>
      </c>
      <c r="B12" s="1" t="s">
        <v>341</v>
      </c>
      <c r="C12" s="1" t="s">
        <v>420</v>
      </c>
      <c r="D12" s="1" t="s">
        <v>342</v>
      </c>
      <c r="E12" s="96" t="s">
        <v>435</v>
      </c>
      <c r="F12" s="1" t="s">
        <v>177</v>
      </c>
      <c r="G12" s="62">
        <v>0</v>
      </c>
      <c r="H12" s="80">
        <v>46.79</v>
      </c>
      <c r="J12" s="87">
        <v>0</v>
      </c>
      <c r="K12" s="81">
        <v>34.29</v>
      </c>
      <c r="M12" s="62">
        <v>4</v>
      </c>
      <c r="N12" s="62">
        <v>4</v>
      </c>
      <c r="O12" s="63">
        <v>0</v>
      </c>
      <c r="P12" s="82">
        <v>52.4</v>
      </c>
      <c r="R12" s="63">
        <v>0</v>
      </c>
      <c r="S12" s="82">
        <v>42.74</v>
      </c>
      <c r="U12" s="63">
        <v>6</v>
      </c>
      <c r="V12" s="63">
        <v>6</v>
      </c>
      <c r="AD12" s="62">
        <v>99</v>
      </c>
      <c r="BC12">
        <f t="shared" si="0"/>
        <v>109</v>
      </c>
      <c r="BD12" s="24">
        <f>IF($O$4&gt;0,(LARGE(($N12,$V12,$AD12,$AL12,$AT12,$BB12),1)),"0")</f>
        <v>99</v>
      </c>
      <c r="BE12" s="24">
        <f t="shared" si="1"/>
        <v>10</v>
      </c>
      <c r="BF12" s="1">
        <v>4</v>
      </c>
      <c r="BK12">
        <f t="shared" si="2"/>
        <v>0</v>
      </c>
      <c r="BL12">
        <f t="shared" si="3"/>
        <v>46.79</v>
      </c>
      <c r="BM12">
        <f t="shared" si="4"/>
        <v>0</v>
      </c>
      <c r="BN12">
        <f t="shared" si="5"/>
        <v>34.29</v>
      </c>
      <c r="BO12">
        <f t="shared" si="6"/>
        <v>0</v>
      </c>
      <c r="BP12">
        <f t="shared" si="7"/>
        <v>0</v>
      </c>
      <c r="BQ12">
        <f t="shared" si="8"/>
        <v>52.4</v>
      </c>
      <c r="BR12">
        <f t="shared" si="9"/>
        <v>0</v>
      </c>
      <c r="BS12">
        <f t="shared" si="10"/>
        <v>42.74</v>
      </c>
      <c r="BT12">
        <f t="shared" si="11"/>
        <v>0</v>
      </c>
      <c r="BU12">
        <f t="shared" si="12"/>
        <v>0</v>
      </c>
      <c r="BV12">
        <f t="shared" si="13"/>
        <v>0</v>
      </c>
      <c r="BW12">
        <f t="shared" si="14"/>
        <v>0</v>
      </c>
      <c r="BX12">
        <f t="shared" si="15"/>
        <v>0</v>
      </c>
      <c r="BY12">
        <f t="shared" si="16"/>
        <v>0</v>
      </c>
      <c r="BZ12">
        <f t="shared" si="17"/>
        <v>0</v>
      </c>
      <c r="CA12">
        <f t="shared" si="18"/>
        <v>0</v>
      </c>
      <c r="CB12">
        <f t="shared" si="19"/>
        <v>0</v>
      </c>
      <c r="CC12">
        <f t="shared" si="20"/>
        <v>0</v>
      </c>
      <c r="CD12">
        <f t="shared" si="21"/>
        <v>0</v>
      </c>
      <c r="CE12">
        <f t="shared" si="22"/>
        <v>0</v>
      </c>
      <c r="CF12">
        <f t="shared" si="23"/>
        <v>0</v>
      </c>
      <c r="CG12">
        <f t="shared" si="24"/>
        <v>0</v>
      </c>
      <c r="CH12">
        <f t="shared" si="25"/>
        <v>0</v>
      </c>
      <c r="CI12">
        <f t="shared" si="26"/>
        <v>0</v>
      </c>
      <c r="CJ12">
        <f t="shared" si="27"/>
        <v>0</v>
      </c>
      <c r="CK12">
        <f t="shared" si="28"/>
        <v>0</v>
      </c>
      <c r="CL12">
        <f t="shared" si="29"/>
        <v>0</v>
      </c>
      <c r="CM12">
        <f t="shared" si="30"/>
        <v>0</v>
      </c>
      <c r="CN12">
        <f t="shared" si="31"/>
        <v>0</v>
      </c>
    </row>
    <row r="13" spans="1:92" x14ac:dyDescent="0.2">
      <c r="A13" s="1">
        <v>5</v>
      </c>
      <c r="B13" s="1" t="s">
        <v>337</v>
      </c>
      <c r="C13" s="1" t="s">
        <v>389</v>
      </c>
      <c r="D13" s="1" t="s">
        <v>338</v>
      </c>
      <c r="E13" s="96" t="s">
        <v>435</v>
      </c>
      <c r="F13" s="1" t="s">
        <v>196</v>
      </c>
      <c r="G13" s="62">
        <v>0</v>
      </c>
      <c r="H13" s="80">
        <v>45.71</v>
      </c>
      <c r="J13" s="87">
        <v>0</v>
      </c>
      <c r="K13" s="81">
        <v>31.87</v>
      </c>
      <c r="M13" s="62">
        <v>2</v>
      </c>
      <c r="N13" s="62">
        <v>2</v>
      </c>
      <c r="O13" s="63">
        <v>0</v>
      </c>
      <c r="P13" s="82">
        <v>49.42</v>
      </c>
      <c r="R13" s="63">
        <v>4</v>
      </c>
      <c r="S13" s="82">
        <v>39.18</v>
      </c>
      <c r="U13" s="63">
        <v>10</v>
      </c>
      <c r="V13" s="63">
        <v>11</v>
      </c>
      <c r="AD13" s="62">
        <v>99</v>
      </c>
      <c r="BC13">
        <f t="shared" si="0"/>
        <v>112</v>
      </c>
      <c r="BD13" s="24">
        <f>IF($O$4&gt;0,(LARGE(($N13,$V13,$AD13,$AL13,$AT13,$BB13),1)),"0")</f>
        <v>99</v>
      </c>
      <c r="BE13" s="24">
        <f t="shared" si="1"/>
        <v>13</v>
      </c>
      <c r="BF13" s="1">
        <v>5</v>
      </c>
      <c r="BK13">
        <f t="shared" si="2"/>
        <v>0</v>
      </c>
      <c r="BL13">
        <f t="shared" si="3"/>
        <v>45.71</v>
      </c>
      <c r="BM13">
        <f t="shared" si="4"/>
        <v>0</v>
      </c>
      <c r="BN13">
        <f t="shared" si="5"/>
        <v>31.87</v>
      </c>
      <c r="BO13">
        <f t="shared" si="6"/>
        <v>0</v>
      </c>
      <c r="BP13">
        <f t="shared" si="7"/>
        <v>0</v>
      </c>
      <c r="BQ13">
        <f t="shared" si="8"/>
        <v>49.42</v>
      </c>
      <c r="BR13">
        <f t="shared" si="9"/>
        <v>4</v>
      </c>
      <c r="BS13">
        <f t="shared" si="10"/>
        <v>39.18</v>
      </c>
      <c r="BT13">
        <f t="shared" si="11"/>
        <v>4</v>
      </c>
      <c r="BU13">
        <f t="shared" si="12"/>
        <v>0</v>
      </c>
      <c r="BV13">
        <f t="shared" si="13"/>
        <v>0</v>
      </c>
      <c r="BW13">
        <f t="shared" si="14"/>
        <v>0</v>
      </c>
      <c r="BX13">
        <f t="shared" si="15"/>
        <v>0</v>
      </c>
      <c r="BY13">
        <f t="shared" si="16"/>
        <v>0</v>
      </c>
      <c r="BZ13">
        <f t="shared" si="17"/>
        <v>0</v>
      </c>
      <c r="CA13">
        <f t="shared" si="18"/>
        <v>0</v>
      </c>
      <c r="CB13">
        <f t="shared" si="19"/>
        <v>0</v>
      </c>
      <c r="CC13">
        <f t="shared" si="20"/>
        <v>0</v>
      </c>
      <c r="CD13">
        <f t="shared" si="21"/>
        <v>0</v>
      </c>
      <c r="CE13">
        <f t="shared" si="22"/>
        <v>0</v>
      </c>
      <c r="CF13">
        <f t="shared" si="23"/>
        <v>0</v>
      </c>
      <c r="CG13">
        <f t="shared" si="24"/>
        <v>0</v>
      </c>
      <c r="CH13">
        <f t="shared" si="25"/>
        <v>0</v>
      </c>
      <c r="CI13">
        <f t="shared" si="26"/>
        <v>0</v>
      </c>
      <c r="CJ13">
        <f t="shared" si="27"/>
        <v>0</v>
      </c>
      <c r="CK13">
        <f t="shared" si="28"/>
        <v>0</v>
      </c>
      <c r="CL13">
        <f t="shared" si="29"/>
        <v>0</v>
      </c>
      <c r="CM13">
        <f t="shared" si="30"/>
        <v>0</v>
      </c>
      <c r="CN13">
        <f t="shared" si="31"/>
        <v>0</v>
      </c>
    </row>
    <row r="14" spans="1:92" x14ac:dyDescent="0.2">
      <c r="A14" s="1">
        <v>6</v>
      </c>
      <c r="B14" s="1" t="s">
        <v>285</v>
      </c>
      <c r="C14" s="1" t="s">
        <v>422</v>
      </c>
      <c r="D14" s="1" t="s">
        <v>135</v>
      </c>
      <c r="E14" s="96" t="s">
        <v>435</v>
      </c>
      <c r="F14" s="1" t="s">
        <v>177</v>
      </c>
      <c r="G14" s="62">
        <v>4</v>
      </c>
      <c r="H14" s="80">
        <v>48.25</v>
      </c>
      <c r="J14" s="87">
        <v>0</v>
      </c>
      <c r="K14" s="81">
        <v>40.44</v>
      </c>
      <c r="M14" s="62">
        <v>11</v>
      </c>
      <c r="N14" s="62">
        <v>11</v>
      </c>
      <c r="O14" s="63">
        <v>0</v>
      </c>
      <c r="P14" s="82">
        <v>51.96</v>
      </c>
      <c r="R14" s="63">
        <v>1</v>
      </c>
      <c r="S14" s="82">
        <v>48.66</v>
      </c>
      <c r="U14" s="63">
        <v>8</v>
      </c>
      <c r="V14" s="63">
        <v>9</v>
      </c>
      <c r="W14" s="62">
        <v>14</v>
      </c>
      <c r="X14" s="81">
        <v>104.66</v>
      </c>
      <c r="AC14" s="62">
        <v>5</v>
      </c>
      <c r="AD14" s="62">
        <v>5</v>
      </c>
      <c r="BC14">
        <f t="shared" si="0"/>
        <v>25</v>
      </c>
      <c r="BD14" s="24">
        <f>IF($O$4&gt;0,(LARGE(($N14,$V14,$AD14,$AL14,$AT14,$BB14),1)),"0")</f>
        <v>11</v>
      </c>
      <c r="BE14" s="24">
        <f t="shared" si="1"/>
        <v>14</v>
      </c>
      <c r="BF14" s="1">
        <v>6</v>
      </c>
      <c r="BK14">
        <f t="shared" si="2"/>
        <v>4</v>
      </c>
      <c r="BL14">
        <f t="shared" si="3"/>
        <v>48.25</v>
      </c>
      <c r="BM14">
        <f t="shared" si="4"/>
        <v>0</v>
      </c>
      <c r="BN14">
        <f t="shared" si="5"/>
        <v>40.44</v>
      </c>
      <c r="BO14">
        <f t="shared" si="6"/>
        <v>4</v>
      </c>
      <c r="BP14">
        <f t="shared" si="7"/>
        <v>0</v>
      </c>
      <c r="BQ14">
        <f t="shared" si="8"/>
        <v>51.96</v>
      </c>
      <c r="BR14">
        <f t="shared" si="9"/>
        <v>1</v>
      </c>
      <c r="BS14">
        <f t="shared" si="10"/>
        <v>48.66</v>
      </c>
      <c r="BT14">
        <f t="shared" si="11"/>
        <v>1</v>
      </c>
      <c r="BU14">
        <f t="shared" si="12"/>
        <v>14</v>
      </c>
      <c r="BV14">
        <f t="shared" si="13"/>
        <v>0</v>
      </c>
      <c r="BW14">
        <f t="shared" si="14"/>
        <v>0</v>
      </c>
      <c r="BX14">
        <f t="shared" si="15"/>
        <v>0</v>
      </c>
      <c r="BY14">
        <f t="shared" si="16"/>
        <v>14</v>
      </c>
      <c r="BZ14">
        <f t="shared" si="17"/>
        <v>0</v>
      </c>
      <c r="CA14">
        <f t="shared" si="18"/>
        <v>0</v>
      </c>
      <c r="CB14">
        <f t="shared" si="19"/>
        <v>0</v>
      </c>
      <c r="CC14">
        <f t="shared" si="20"/>
        <v>0</v>
      </c>
      <c r="CD14">
        <f t="shared" si="21"/>
        <v>0</v>
      </c>
      <c r="CE14">
        <f t="shared" si="22"/>
        <v>0</v>
      </c>
      <c r="CF14">
        <f t="shared" si="23"/>
        <v>0</v>
      </c>
      <c r="CG14">
        <f t="shared" si="24"/>
        <v>0</v>
      </c>
      <c r="CH14">
        <f t="shared" si="25"/>
        <v>0</v>
      </c>
      <c r="CI14">
        <f t="shared" si="26"/>
        <v>0</v>
      </c>
      <c r="CJ14">
        <f t="shared" si="27"/>
        <v>0</v>
      </c>
      <c r="CK14">
        <f t="shared" si="28"/>
        <v>0</v>
      </c>
      <c r="CL14">
        <f t="shared" si="29"/>
        <v>0</v>
      </c>
      <c r="CM14">
        <f t="shared" si="30"/>
        <v>0</v>
      </c>
      <c r="CN14">
        <f t="shared" si="31"/>
        <v>0</v>
      </c>
    </row>
    <row r="15" spans="1:92" x14ac:dyDescent="0.2">
      <c r="A15" s="1">
        <v>7</v>
      </c>
      <c r="B15" s="1" t="s">
        <v>271</v>
      </c>
      <c r="C15" s="1" t="s">
        <v>417</v>
      </c>
      <c r="D15" s="1" t="s">
        <v>272</v>
      </c>
      <c r="E15" s="96" t="s">
        <v>435</v>
      </c>
      <c r="F15" s="1" t="s">
        <v>161</v>
      </c>
      <c r="G15" s="62">
        <v>0</v>
      </c>
      <c r="H15" s="80">
        <v>40.6</v>
      </c>
      <c r="J15" s="87">
        <v>8</v>
      </c>
      <c r="K15" s="81">
        <v>43.2</v>
      </c>
      <c r="M15" s="62">
        <v>14</v>
      </c>
      <c r="N15" s="62">
        <v>14</v>
      </c>
      <c r="O15" s="63">
        <v>0</v>
      </c>
      <c r="P15" s="82">
        <v>47.89</v>
      </c>
      <c r="R15" s="63">
        <v>0</v>
      </c>
      <c r="S15" s="82">
        <v>37.65</v>
      </c>
      <c r="U15" s="63">
        <v>1</v>
      </c>
      <c r="V15" s="63">
        <v>1</v>
      </c>
      <c r="AD15" s="62">
        <v>99</v>
      </c>
      <c r="BC15">
        <f t="shared" si="0"/>
        <v>114</v>
      </c>
      <c r="BD15" s="24">
        <f>IF($O$4&gt;0,(LARGE(($N15,$V15,$AD15,$AL15,$AT15,$BB15),1)),"0")</f>
        <v>99</v>
      </c>
      <c r="BE15" s="24">
        <f t="shared" si="1"/>
        <v>15</v>
      </c>
      <c r="BF15" s="1">
        <v>7</v>
      </c>
      <c r="BK15">
        <f t="shared" si="2"/>
        <v>0</v>
      </c>
      <c r="BL15">
        <f t="shared" si="3"/>
        <v>40.6</v>
      </c>
      <c r="BM15">
        <f t="shared" si="4"/>
        <v>8</v>
      </c>
      <c r="BN15">
        <f t="shared" si="5"/>
        <v>43.2</v>
      </c>
      <c r="BO15">
        <f t="shared" si="6"/>
        <v>8</v>
      </c>
      <c r="BP15">
        <f t="shared" si="7"/>
        <v>0</v>
      </c>
      <c r="BQ15">
        <f t="shared" si="8"/>
        <v>47.89</v>
      </c>
      <c r="BR15">
        <f t="shared" si="9"/>
        <v>0</v>
      </c>
      <c r="BS15">
        <f t="shared" si="10"/>
        <v>37.65</v>
      </c>
      <c r="BT15">
        <f t="shared" si="11"/>
        <v>0</v>
      </c>
      <c r="BU15">
        <f t="shared" si="12"/>
        <v>0</v>
      </c>
      <c r="BV15">
        <f t="shared" si="13"/>
        <v>0</v>
      </c>
      <c r="BW15">
        <f t="shared" si="14"/>
        <v>0</v>
      </c>
      <c r="BX15">
        <f t="shared" si="15"/>
        <v>0</v>
      </c>
      <c r="BY15">
        <f t="shared" si="16"/>
        <v>0</v>
      </c>
      <c r="BZ15">
        <f t="shared" si="17"/>
        <v>0</v>
      </c>
      <c r="CA15">
        <f t="shared" si="18"/>
        <v>0</v>
      </c>
      <c r="CB15">
        <f t="shared" si="19"/>
        <v>0</v>
      </c>
      <c r="CC15">
        <f t="shared" si="20"/>
        <v>0</v>
      </c>
      <c r="CD15">
        <f t="shared" si="21"/>
        <v>0</v>
      </c>
      <c r="CE15">
        <f t="shared" si="22"/>
        <v>0</v>
      </c>
      <c r="CF15">
        <f t="shared" si="23"/>
        <v>0</v>
      </c>
      <c r="CG15">
        <f t="shared" si="24"/>
        <v>0</v>
      </c>
      <c r="CH15">
        <f t="shared" si="25"/>
        <v>0</v>
      </c>
      <c r="CI15">
        <f t="shared" si="26"/>
        <v>0</v>
      </c>
      <c r="CJ15">
        <f t="shared" si="27"/>
        <v>0</v>
      </c>
      <c r="CK15">
        <f t="shared" si="28"/>
        <v>0</v>
      </c>
      <c r="CL15">
        <f t="shared" si="29"/>
        <v>0</v>
      </c>
      <c r="CM15">
        <f t="shared" si="30"/>
        <v>0</v>
      </c>
      <c r="CN15">
        <f t="shared" si="31"/>
        <v>0</v>
      </c>
    </row>
    <row r="16" spans="1:92" x14ac:dyDescent="0.2">
      <c r="A16" s="1">
        <v>8</v>
      </c>
      <c r="B16" s="1" t="s">
        <v>347</v>
      </c>
      <c r="C16" s="1" t="s">
        <v>422</v>
      </c>
      <c r="D16" s="1" t="s">
        <v>348</v>
      </c>
      <c r="E16" s="96" t="s">
        <v>435</v>
      </c>
      <c r="F16" s="1" t="s">
        <v>177</v>
      </c>
      <c r="G16" s="62">
        <v>0</v>
      </c>
      <c r="H16" s="80">
        <v>45.85</v>
      </c>
      <c r="J16" s="87">
        <v>0</v>
      </c>
      <c r="K16" s="81">
        <v>36.93</v>
      </c>
      <c r="M16" s="62">
        <v>8</v>
      </c>
      <c r="N16" s="62">
        <v>8</v>
      </c>
      <c r="O16" s="63">
        <v>4</v>
      </c>
      <c r="P16" s="82">
        <v>50.21</v>
      </c>
      <c r="R16" s="63">
        <v>1</v>
      </c>
      <c r="S16" s="82">
        <v>48.24</v>
      </c>
      <c r="U16" s="63">
        <v>13</v>
      </c>
      <c r="V16" s="63">
        <v>13</v>
      </c>
      <c r="W16" s="104" t="s">
        <v>535</v>
      </c>
      <c r="AD16" s="62">
        <v>90</v>
      </c>
      <c r="BC16">
        <f t="shared" si="0"/>
        <v>111</v>
      </c>
      <c r="BD16" s="24">
        <f>IF($O$4&gt;0,(LARGE(($N16,$V16,$AD16,$AL16,$AT16,$BB16),1)),"0")</f>
        <v>90</v>
      </c>
      <c r="BE16" s="24">
        <f t="shared" si="1"/>
        <v>21</v>
      </c>
      <c r="BF16" s="1">
        <v>8</v>
      </c>
      <c r="BK16">
        <f t="shared" si="2"/>
        <v>0</v>
      </c>
      <c r="BL16">
        <f t="shared" si="3"/>
        <v>45.85</v>
      </c>
      <c r="BM16">
        <f t="shared" si="4"/>
        <v>0</v>
      </c>
      <c r="BN16">
        <f t="shared" si="5"/>
        <v>36.93</v>
      </c>
      <c r="BO16">
        <f t="shared" si="6"/>
        <v>0</v>
      </c>
      <c r="BP16">
        <f t="shared" si="7"/>
        <v>4</v>
      </c>
      <c r="BQ16">
        <f t="shared" si="8"/>
        <v>50.21</v>
      </c>
      <c r="BR16">
        <f t="shared" si="9"/>
        <v>1</v>
      </c>
      <c r="BS16">
        <f t="shared" si="10"/>
        <v>48.24</v>
      </c>
      <c r="BT16">
        <f t="shared" si="11"/>
        <v>5</v>
      </c>
      <c r="BU16">
        <f t="shared" si="12"/>
        <v>199</v>
      </c>
      <c r="BV16">
        <f t="shared" si="13"/>
        <v>0</v>
      </c>
      <c r="BW16">
        <f t="shared" si="14"/>
        <v>0</v>
      </c>
      <c r="BX16">
        <f t="shared" si="15"/>
        <v>0</v>
      </c>
      <c r="BY16">
        <f t="shared" si="16"/>
        <v>199</v>
      </c>
      <c r="BZ16">
        <f t="shared" si="17"/>
        <v>0</v>
      </c>
      <c r="CA16">
        <f t="shared" si="18"/>
        <v>0</v>
      </c>
      <c r="CB16">
        <f t="shared" si="19"/>
        <v>0</v>
      </c>
      <c r="CC16">
        <f t="shared" si="20"/>
        <v>0</v>
      </c>
      <c r="CD16">
        <f t="shared" si="21"/>
        <v>0</v>
      </c>
      <c r="CE16">
        <f t="shared" si="22"/>
        <v>0</v>
      </c>
      <c r="CF16">
        <f t="shared" si="23"/>
        <v>0</v>
      </c>
      <c r="CG16">
        <f t="shared" si="24"/>
        <v>0</v>
      </c>
      <c r="CH16">
        <f t="shared" si="25"/>
        <v>0</v>
      </c>
      <c r="CI16">
        <f t="shared" si="26"/>
        <v>0</v>
      </c>
      <c r="CJ16">
        <f t="shared" si="27"/>
        <v>0</v>
      </c>
      <c r="CK16">
        <f t="shared" si="28"/>
        <v>0</v>
      </c>
      <c r="CL16">
        <f t="shared" si="29"/>
        <v>0</v>
      </c>
      <c r="CM16">
        <f t="shared" si="30"/>
        <v>0</v>
      </c>
      <c r="CN16">
        <f t="shared" si="31"/>
        <v>0</v>
      </c>
    </row>
    <row r="17" spans="1:92" x14ac:dyDescent="0.2">
      <c r="A17" s="1">
        <v>9</v>
      </c>
      <c r="B17" s="103" t="s">
        <v>538</v>
      </c>
      <c r="C17" s="103" t="s">
        <v>536</v>
      </c>
      <c r="D17" s="103" t="s">
        <v>537</v>
      </c>
      <c r="F17" s="103" t="s">
        <v>156</v>
      </c>
      <c r="N17" s="62">
        <v>99</v>
      </c>
      <c r="V17" s="63">
        <v>99</v>
      </c>
      <c r="W17" s="62">
        <v>0</v>
      </c>
      <c r="X17" s="81">
        <v>73.92</v>
      </c>
      <c r="Z17" s="62">
        <v>0</v>
      </c>
      <c r="AA17" s="81">
        <v>41.88</v>
      </c>
      <c r="AC17" s="62">
        <v>1</v>
      </c>
      <c r="AD17" s="62">
        <v>1</v>
      </c>
      <c r="BC17">
        <f t="shared" si="0"/>
        <v>199</v>
      </c>
      <c r="BD17" s="24">
        <f>IF($O$4&gt;0,(LARGE(($N17,$V17,$AD17,$AL17,$AT17,$BB17),1)),"0")</f>
        <v>99</v>
      </c>
      <c r="BE17" s="24">
        <f t="shared" si="1"/>
        <v>100</v>
      </c>
      <c r="BK17">
        <f t="shared" si="2"/>
        <v>0</v>
      </c>
      <c r="BL17">
        <f t="shared" si="3"/>
        <v>0</v>
      </c>
      <c r="BM17">
        <f t="shared" si="4"/>
        <v>0</v>
      </c>
      <c r="BN17">
        <f t="shared" si="5"/>
        <v>0</v>
      </c>
      <c r="BO17">
        <f t="shared" si="6"/>
        <v>0</v>
      </c>
      <c r="BP17">
        <f t="shared" si="7"/>
        <v>0</v>
      </c>
      <c r="BQ17">
        <f t="shared" si="8"/>
        <v>0</v>
      </c>
      <c r="BR17">
        <f t="shared" si="9"/>
        <v>0</v>
      </c>
      <c r="BS17">
        <f t="shared" si="10"/>
        <v>0</v>
      </c>
      <c r="BT17">
        <f t="shared" si="11"/>
        <v>0</v>
      </c>
      <c r="BU17">
        <f t="shared" si="12"/>
        <v>0</v>
      </c>
      <c r="BV17">
        <f t="shared" si="13"/>
        <v>73.92</v>
      </c>
      <c r="BW17">
        <f t="shared" si="14"/>
        <v>0</v>
      </c>
      <c r="BX17">
        <f t="shared" si="15"/>
        <v>41.88</v>
      </c>
      <c r="BY17">
        <f t="shared" si="16"/>
        <v>0</v>
      </c>
      <c r="BZ17">
        <f t="shared" si="17"/>
        <v>0</v>
      </c>
      <c r="CA17">
        <f t="shared" si="18"/>
        <v>0</v>
      </c>
      <c r="CB17">
        <f t="shared" si="19"/>
        <v>0</v>
      </c>
      <c r="CC17">
        <f t="shared" si="20"/>
        <v>0</v>
      </c>
      <c r="CD17">
        <f t="shared" si="21"/>
        <v>0</v>
      </c>
      <c r="CE17">
        <f t="shared" si="22"/>
        <v>0</v>
      </c>
      <c r="CF17">
        <f t="shared" si="23"/>
        <v>0</v>
      </c>
      <c r="CG17">
        <f t="shared" si="24"/>
        <v>0</v>
      </c>
      <c r="CH17">
        <f t="shared" si="25"/>
        <v>0</v>
      </c>
      <c r="CI17">
        <f t="shared" si="26"/>
        <v>0</v>
      </c>
      <c r="CJ17">
        <f t="shared" si="27"/>
        <v>0</v>
      </c>
      <c r="CK17">
        <f t="shared" si="28"/>
        <v>0</v>
      </c>
      <c r="CL17">
        <f t="shared" si="29"/>
        <v>0</v>
      </c>
      <c r="CM17">
        <f t="shared" si="30"/>
        <v>0</v>
      </c>
      <c r="CN17">
        <f t="shared" si="31"/>
        <v>0</v>
      </c>
    </row>
    <row r="18" spans="1:92" x14ac:dyDescent="0.2">
      <c r="A18" s="1">
        <v>10</v>
      </c>
      <c r="B18" s="1" t="s">
        <v>474</v>
      </c>
      <c r="C18" s="1" t="s">
        <v>504</v>
      </c>
      <c r="D18" s="1" t="s">
        <v>475</v>
      </c>
      <c r="E18" s="96" t="s">
        <v>435</v>
      </c>
      <c r="F18" s="1" t="s">
        <v>161</v>
      </c>
      <c r="N18" s="62">
        <v>99</v>
      </c>
      <c r="O18" s="63">
        <v>0</v>
      </c>
      <c r="P18" s="82">
        <v>48.59</v>
      </c>
      <c r="R18" s="63">
        <v>0</v>
      </c>
      <c r="S18" s="82">
        <v>40.07</v>
      </c>
      <c r="U18" s="63">
        <v>2</v>
      </c>
      <c r="V18" s="63">
        <v>2</v>
      </c>
      <c r="AD18" s="62">
        <v>99</v>
      </c>
      <c r="BC18">
        <f t="shared" si="0"/>
        <v>200</v>
      </c>
      <c r="BD18" s="24">
        <f>IF($O$4&gt;0,(LARGE(($N18,$V18,$AD18,$AL18,$AT18,$BB18),1)),"0")</f>
        <v>99</v>
      </c>
      <c r="BE18" s="24">
        <f t="shared" si="1"/>
        <v>101</v>
      </c>
      <c r="BK18">
        <f t="shared" si="2"/>
        <v>0</v>
      </c>
      <c r="BL18">
        <f t="shared" si="3"/>
        <v>0</v>
      </c>
      <c r="BM18">
        <f t="shared" si="4"/>
        <v>0</v>
      </c>
      <c r="BN18">
        <f t="shared" si="5"/>
        <v>0</v>
      </c>
      <c r="BO18">
        <f t="shared" si="6"/>
        <v>0</v>
      </c>
      <c r="BP18">
        <f t="shared" si="7"/>
        <v>0</v>
      </c>
      <c r="BQ18">
        <f t="shared" si="8"/>
        <v>48.59</v>
      </c>
      <c r="BR18">
        <f t="shared" si="9"/>
        <v>0</v>
      </c>
      <c r="BS18">
        <f t="shared" si="10"/>
        <v>40.07</v>
      </c>
      <c r="BT18">
        <f t="shared" si="11"/>
        <v>0</v>
      </c>
      <c r="BU18">
        <f t="shared" si="12"/>
        <v>0</v>
      </c>
      <c r="BV18">
        <f t="shared" si="13"/>
        <v>0</v>
      </c>
      <c r="BW18">
        <f t="shared" si="14"/>
        <v>0</v>
      </c>
      <c r="BX18">
        <f t="shared" si="15"/>
        <v>0</v>
      </c>
      <c r="BY18">
        <f t="shared" si="16"/>
        <v>0</v>
      </c>
      <c r="BZ18">
        <f t="shared" si="17"/>
        <v>0</v>
      </c>
      <c r="CA18">
        <f t="shared" si="18"/>
        <v>0</v>
      </c>
      <c r="CB18">
        <f t="shared" si="19"/>
        <v>0</v>
      </c>
      <c r="CC18">
        <f t="shared" si="20"/>
        <v>0</v>
      </c>
      <c r="CD18">
        <f t="shared" si="21"/>
        <v>0</v>
      </c>
      <c r="CE18">
        <f t="shared" si="22"/>
        <v>0</v>
      </c>
      <c r="CF18">
        <f t="shared" si="23"/>
        <v>0</v>
      </c>
      <c r="CG18">
        <f t="shared" si="24"/>
        <v>0</v>
      </c>
      <c r="CH18">
        <f t="shared" si="25"/>
        <v>0</v>
      </c>
      <c r="CI18">
        <f t="shared" si="26"/>
        <v>0</v>
      </c>
      <c r="CJ18">
        <f t="shared" si="27"/>
        <v>0</v>
      </c>
      <c r="CK18">
        <f t="shared" si="28"/>
        <v>0</v>
      </c>
      <c r="CL18">
        <f t="shared" si="29"/>
        <v>0</v>
      </c>
      <c r="CM18">
        <f t="shared" si="30"/>
        <v>0</v>
      </c>
      <c r="CN18">
        <f t="shared" si="31"/>
        <v>0</v>
      </c>
    </row>
    <row r="19" spans="1:92" x14ac:dyDescent="0.2">
      <c r="A19" s="1">
        <v>11</v>
      </c>
      <c r="B19" s="1" t="s">
        <v>273</v>
      </c>
      <c r="C19" s="1" t="s">
        <v>414</v>
      </c>
      <c r="D19" s="1" t="s">
        <v>274</v>
      </c>
      <c r="E19" s="96" t="s">
        <v>435</v>
      </c>
      <c r="F19" s="1" t="s">
        <v>250</v>
      </c>
      <c r="G19" s="62">
        <v>0</v>
      </c>
      <c r="H19" s="80">
        <v>46.61</v>
      </c>
      <c r="J19" s="87">
        <v>0</v>
      </c>
      <c r="K19" s="81">
        <v>36.369999999999997</v>
      </c>
      <c r="M19" s="62">
        <v>6</v>
      </c>
      <c r="N19" s="62">
        <v>6</v>
      </c>
      <c r="V19" s="63">
        <v>99</v>
      </c>
      <c r="AD19" s="62">
        <v>99</v>
      </c>
      <c r="BC19">
        <f t="shared" si="0"/>
        <v>204</v>
      </c>
      <c r="BD19" s="24">
        <f>IF($O$4&gt;0,(LARGE(($N19,$V19,$AD19,$AL19,$AT19,$BB19),1)),"0")</f>
        <v>99</v>
      </c>
      <c r="BE19" s="24">
        <f t="shared" si="1"/>
        <v>105</v>
      </c>
      <c r="BK19">
        <f t="shared" si="2"/>
        <v>0</v>
      </c>
      <c r="BL19">
        <f t="shared" si="3"/>
        <v>46.61</v>
      </c>
      <c r="BM19">
        <f t="shared" si="4"/>
        <v>0</v>
      </c>
      <c r="BN19">
        <f t="shared" si="5"/>
        <v>36.369999999999997</v>
      </c>
      <c r="BO19">
        <f t="shared" si="6"/>
        <v>0</v>
      </c>
      <c r="BP19">
        <f t="shared" si="7"/>
        <v>0</v>
      </c>
      <c r="BQ19">
        <f t="shared" si="8"/>
        <v>0</v>
      </c>
      <c r="BR19">
        <f t="shared" si="9"/>
        <v>0</v>
      </c>
      <c r="BS19">
        <f t="shared" si="10"/>
        <v>0</v>
      </c>
      <c r="BT19">
        <f t="shared" si="11"/>
        <v>0</v>
      </c>
      <c r="BU19">
        <f t="shared" si="12"/>
        <v>0</v>
      </c>
      <c r="BV19">
        <f t="shared" si="13"/>
        <v>0</v>
      </c>
      <c r="BW19">
        <f t="shared" si="14"/>
        <v>0</v>
      </c>
      <c r="BX19">
        <f t="shared" si="15"/>
        <v>0</v>
      </c>
      <c r="BY19">
        <f t="shared" si="16"/>
        <v>0</v>
      </c>
      <c r="BZ19">
        <f t="shared" si="17"/>
        <v>0</v>
      </c>
      <c r="CA19">
        <f t="shared" si="18"/>
        <v>0</v>
      </c>
      <c r="CB19">
        <f t="shared" si="19"/>
        <v>0</v>
      </c>
      <c r="CC19">
        <f t="shared" si="20"/>
        <v>0</v>
      </c>
      <c r="CD19">
        <f t="shared" si="21"/>
        <v>0</v>
      </c>
      <c r="CE19">
        <f t="shared" si="22"/>
        <v>0</v>
      </c>
      <c r="CF19">
        <f t="shared" si="23"/>
        <v>0</v>
      </c>
      <c r="CG19">
        <f t="shared" si="24"/>
        <v>0</v>
      </c>
      <c r="CH19">
        <f t="shared" si="25"/>
        <v>0</v>
      </c>
      <c r="CI19">
        <f t="shared" si="26"/>
        <v>0</v>
      </c>
      <c r="CJ19">
        <f t="shared" si="27"/>
        <v>0</v>
      </c>
      <c r="CK19">
        <f t="shared" si="28"/>
        <v>0</v>
      </c>
      <c r="CL19">
        <f t="shared" si="29"/>
        <v>0</v>
      </c>
      <c r="CM19">
        <f t="shared" si="30"/>
        <v>0</v>
      </c>
      <c r="CN19">
        <f t="shared" si="31"/>
        <v>0</v>
      </c>
    </row>
    <row r="20" spans="1:92" x14ac:dyDescent="0.2">
      <c r="A20" s="1">
        <v>12</v>
      </c>
      <c r="B20" s="1" t="s">
        <v>476</v>
      </c>
      <c r="C20" s="1" t="s">
        <v>434</v>
      </c>
      <c r="D20" s="1" t="s">
        <v>477</v>
      </c>
      <c r="E20" s="96" t="s">
        <v>435</v>
      </c>
      <c r="F20" s="1" t="s">
        <v>161</v>
      </c>
      <c r="N20" s="62">
        <v>99</v>
      </c>
      <c r="O20" s="63">
        <v>4</v>
      </c>
      <c r="P20" s="82">
        <v>47.35</v>
      </c>
      <c r="R20" s="63">
        <v>0</v>
      </c>
      <c r="S20" s="82">
        <v>44.93</v>
      </c>
      <c r="U20" s="63">
        <v>11</v>
      </c>
      <c r="V20" s="63">
        <v>8</v>
      </c>
      <c r="AD20" s="62">
        <v>99</v>
      </c>
      <c r="BC20">
        <f t="shared" si="0"/>
        <v>206</v>
      </c>
      <c r="BD20" s="24">
        <f>IF($O$4&gt;0,(LARGE(($N20,$V20,$AD20,$AL20,$AT20,$BB20),1)),"0")</f>
        <v>99</v>
      </c>
      <c r="BE20" s="24">
        <f t="shared" si="1"/>
        <v>107</v>
      </c>
      <c r="BK20">
        <f t="shared" si="2"/>
        <v>0</v>
      </c>
      <c r="BL20">
        <f t="shared" si="3"/>
        <v>0</v>
      </c>
      <c r="BM20">
        <f t="shared" si="4"/>
        <v>0</v>
      </c>
      <c r="BN20">
        <f t="shared" si="5"/>
        <v>0</v>
      </c>
      <c r="BO20">
        <f t="shared" si="6"/>
        <v>0</v>
      </c>
      <c r="BP20">
        <f t="shared" si="7"/>
        <v>4</v>
      </c>
      <c r="BQ20">
        <f t="shared" si="8"/>
        <v>47.35</v>
      </c>
      <c r="BR20">
        <f t="shared" si="9"/>
        <v>0</v>
      </c>
      <c r="BS20">
        <f t="shared" si="10"/>
        <v>44.93</v>
      </c>
      <c r="BT20">
        <f t="shared" si="11"/>
        <v>4</v>
      </c>
      <c r="BU20">
        <f t="shared" si="12"/>
        <v>0</v>
      </c>
      <c r="BV20">
        <f t="shared" si="13"/>
        <v>0</v>
      </c>
      <c r="BW20">
        <f t="shared" si="14"/>
        <v>0</v>
      </c>
      <c r="BX20">
        <f t="shared" si="15"/>
        <v>0</v>
      </c>
      <c r="BY20">
        <f t="shared" si="16"/>
        <v>0</v>
      </c>
      <c r="BZ20">
        <f t="shared" si="17"/>
        <v>0</v>
      </c>
      <c r="CA20">
        <f t="shared" si="18"/>
        <v>0</v>
      </c>
      <c r="CB20">
        <f t="shared" si="19"/>
        <v>0</v>
      </c>
      <c r="CC20">
        <f t="shared" si="20"/>
        <v>0</v>
      </c>
      <c r="CD20">
        <f t="shared" si="21"/>
        <v>0</v>
      </c>
      <c r="CE20">
        <f t="shared" si="22"/>
        <v>0</v>
      </c>
      <c r="CF20">
        <f t="shared" si="23"/>
        <v>0</v>
      </c>
      <c r="CG20">
        <f t="shared" si="24"/>
        <v>0</v>
      </c>
      <c r="CH20">
        <f t="shared" si="25"/>
        <v>0</v>
      </c>
      <c r="CI20">
        <f t="shared" si="26"/>
        <v>0</v>
      </c>
      <c r="CJ20">
        <f t="shared" si="27"/>
        <v>0</v>
      </c>
      <c r="CK20">
        <f t="shared" si="28"/>
        <v>0</v>
      </c>
      <c r="CL20">
        <f t="shared" si="29"/>
        <v>0</v>
      </c>
      <c r="CM20">
        <f t="shared" si="30"/>
        <v>0</v>
      </c>
      <c r="CN20">
        <f t="shared" si="31"/>
        <v>0</v>
      </c>
    </row>
    <row r="21" spans="1:92" x14ac:dyDescent="0.2">
      <c r="A21" s="1">
        <v>13</v>
      </c>
      <c r="B21" s="1" t="s">
        <v>246</v>
      </c>
      <c r="C21" s="1" t="s">
        <v>408</v>
      </c>
      <c r="D21" s="1" t="s">
        <v>247</v>
      </c>
      <c r="E21" s="96" t="s">
        <v>435</v>
      </c>
      <c r="F21" s="1" t="s">
        <v>156</v>
      </c>
      <c r="G21" s="62">
        <v>4</v>
      </c>
      <c r="H21" s="80">
        <v>43.3</v>
      </c>
      <c r="J21" s="87">
        <v>0</v>
      </c>
      <c r="K21" s="81">
        <v>33.03</v>
      </c>
      <c r="M21" s="62">
        <v>9</v>
      </c>
      <c r="N21" s="62">
        <v>9</v>
      </c>
      <c r="V21" s="63">
        <v>99</v>
      </c>
      <c r="AD21" s="62">
        <v>99</v>
      </c>
      <c r="BC21">
        <f t="shared" si="0"/>
        <v>207</v>
      </c>
      <c r="BD21" s="24">
        <f>IF($O$4&gt;0,(LARGE(($N21,$V21,$AD21,$AL21,$AT21,$BB21),1)),"0")</f>
        <v>99</v>
      </c>
      <c r="BE21" s="24">
        <f t="shared" si="1"/>
        <v>108</v>
      </c>
      <c r="BK21">
        <f t="shared" si="2"/>
        <v>4</v>
      </c>
      <c r="BL21">
        <f t="shared" si="3"/>
        <v>43.3</v>
      </c>
      <c r="BM21">
        <f t="shared" si="4"/>
        <v>0</v>
      </c>
      <c r="BN21">
        <f t="shared" si="5"/>
        <v>33.03</v>
      </c>
      <c r="BO21">
        <f t="shared" si="6"/>
        <v>4</v>
      </c>
      <c r="BP21">
        <f t="shared" si="7"/>
        <v>0</v>
      </c>
      <c r="BQ21">
        <f t="shared" si="8"/>
        <v>0</v>
      </c>
      <c r="BR21">
        <f t="shared" si="9"/>
        <v>0</v>
      </c>
      <c r="BS21">
        <f t="shared" si="10"/>
        <v>0</v>
      </c>
      <c r="BT21">
        <f t="shared" si="11"/>
        <v>0</v>
      </c>
      <c r="BU21">
        <f t="shared" si="12"/>
        <v>0</v>
      </c>
      <c r="BV21">
        <f t="shared" si="13"/>
        <v>0</v>
      </c>
      <c r="BW21">
        <f t="shared" si="14"/>
        <v>0</v>
      </c>
      <c r="BX21">
        <f t="shared" si="15"/>
        <v>0</v>
      </c>
      <c r="BY21">
        <f t="shared" si="16"/>
        <v>0</v>
      </c>
      <c r="BZ21">
        <f t="shared" si="17"/>
        <v>0</v>
      </c>
      <c r="CA21">
        <f t="shared" si="18"/>
        <v>0</v>
      </c>
      <c r="CB21">
        <f t="shared" si="19"/>
        <v>0</v>
      </c>
      <c r="CC21">
        <f t="shared" si="20"/>
        <v>0</v>
      </c>
      <c r="CD21">
        <f t="shared" si="21"/>
        <v>0</v>
      </c>
      <c r="CE21">
        <f t="shared" si="22"/>
        <v>0</v>
      </c>
      <c r="CF21">
        <f t="shared" si="23"/>
        <v>0</v>
      </c>
      <c r="CG21">
        <f t="shared" si="24"/>
        <v>0</v>
      </c>
      <c r="CH21">
        <f t="shared" si="25"/>
        <v>0</v>
      </c>
      <c r="CI21">
        <f t="shared" si="26"/>
        <v>0</v>
      </c>
      <c r="CJ21">
        <f t="shared" si="27"/>
        <v>0</v>
      </c>
      <c r="CK21">
        <f t="shared" si="28"/>
        <v>0</v>
      </c>
      <c r="CL21">
        <f t="shared" si="29"/>
        <v>0</v>
      </c>
      <c r="CM21">
        <f t="shared" si="30"/>
        <v>0</v>
      </c>
      <c r="CN21">
        <f t="shared" si="31"/>
        <v>0</v>
      </c>
    </row>
    <row r="22" spans="1:92" x14ac:dyDescent="0.2">
      <c r="A22" s="1">
        <v>14</v>
      </c>
      <c r="B22" s="1" t="s">
        <v>279</v>
      </c>
      <c r="C22" s="1" t="s">
        <v>420</v>
      </c>
      <c r="D22" s="1" t="s">
        <v>280</v>
      </c>
      <c r="E22" s="96" t="s">
        <v>435</v>
      </c>
      <c r="F22" s="1" t="s">
        <v>177</v>
      </c>
      <c r="N22" s="62">
        <v>99</v>
      </c>
      <c r="O22" s="63">
        <v>0</v>
      </c>
      <c r="P22" s="82">
        <v>52.87</v>
      </c>
      <c r="R22" s="63">
        <v>1</v>
      </c>
      <c r="S22" s="82">
        <v>49.79</v>
      </c>
      <c r="U22" s="63">
        <v>9</v>
      </c>
      <c r="V22" s="63">
        <v>10</v>
      </c>
      <c r="AD22" s="62">
        <v>99</v>
      </c>
      <c r="BC22">
        <f t="shared" si="0"/>
        <v>208</v>
      </c>
      <c r="BD22" s="24">
        <f>IF($O$4&gt;0,(LARGE(($N22,$V22,$AD22,$AL22,$AT22,$BB22),1)),"0")</f>
        <v>99</v>
      </c>
      <c r="BE22" s="24">
        <f t="shared" si="1"/>
        <v>109</v>
      </c>
      <c r="BK22">
        <f t="shared" si="2"/>
        <v>0</v>
      </c>
      <c r="BL22">
        <f t="shared" si="3"/>
        <v>0</v>
      </c>
      <c r="BM22">
        <f t="shared" si="4"/>
        <v>0</v>
      </c>
      <c r="BN22">
        <f t="shared" si="5"/>
        <v>0</v>
      </c>
      <c r="BO22">
        <f t="shared" si="6"/>
        <v>0</v>
      </c>
      <c r="BP22">
        <f t="shared" si="7"/>
        <v>0</v>
      </c>
      <c r="BQ22">
        <f t="shared" si="8"/>
        <v>52.87</v>
      </c>
      <c r="BR22">
        <f t="shared" si="9"/>
        <v>1</v>
      </c>
      <c r="BS22">
        <f t="shared" si="10"/>
        <v>49.79</v>
      </c>
      <c r="BT22">
        <f t="shared" si="11"/>
        <v>1</v>
      </c>
      <c r="BU22">
        <f t="shared" si="12"/>
        <v>0</v>
      </c>
      <c r="BV22">
        <f t="shared" si="13"/>
        <v>0</v>
      </c>
      <c r="BW22">
        <f t="shared" si="14"/>
        <v>0</v>
      </c>
      <c r="BX22">
        <f t="shared" si="15"/>
        <v>0</v>
      </c>
      <c r="BY22">
        <f t="shared" si="16"/>
        <v>0</v>
      </c>
      <c r="BZ22">
        <f t="shared" si="17"/>
        <v>0</v>
      </c>
      <c r="CA22">
        <f t="shared" si="18"/>
        <v>0</v>
      </c>
      <c r="CB22">
        <f t="shared" si="19"/>
        <v>0</v>
      </c>
      <c r="CC22">
        <f t="shared" si="20"/>
        <v>0</v>
      </c>
      <c r="CD22">
        <f t="shared" si="21"/>
        <v>0</v>
      </c>
      <c r="CE22">
        <f t="shared" si="22"/>
        <v>0</v>
      </c>
      <c r="CF22">
        <f t="shared" si="23"/>
        <v>0</v>
      </c>
      <c r="CG22">
        <f t="shared" si="24"/>
        <v>0</v>
      </c>
      <c r="CH22">
        <f t="shared" si="25"/>
        <v>0</v>
      </c>
      <c r="CI22">
        <f t="shared" si="26"/>
        <v>0</v>
      </c>
      <c r="CJ22">
        <f t="shared" si="27"/>
        <v>0</v>
      </c>
      <c r="CK22">
        <f t="shared" si="28"/>
        <v>0</v>
      </c>
      <c r="CL22">
        <f t="shared" si="29"/>
        <v>0</v>
      </c>
      <c r="CM22">
        <f t="shared" si="30"/>
        <v>0</v>
      </c>
      <c r="CN22">
        <f t="shared" si="31"/>
        <v>0</v>
      </c>
    </row>
    <row r="23" spans="1:92" x14ac:dyDescent="0.2">
      <c r="A23" s="1">
        <v>15</v>
      </c>
      <c r="B23" s="1" t="s">
        <v>478</v>
      </c>
      <c r="C23" s="1" t="s">
        <v>505</v>
      </c>
      <c r="D23" s="1" t="s">
        <v>479</v>
      </c>
      <c r="E23" s="96" t="s">
        <v>435</v>
      </c>
      <c r="F23" s="1" t="s">
        <v>156</v>
      </c>
      <c r="N23" s="62">
        <v>99</v>
      </c>
      <c r="O23" s="63">
        <v>4</v>
      </c>
      <c r="P23" s="82">
        <v>46.17</v>
      </c>
      <c r="R23" s="63">
        <v>0</v>
      </c>
      <c r="S23" s="82">
        <v>46.21</v>
      </c>
      <c r="U23" s="63">
        <v>12</v>
      </c>
      <c r="V23" s="63">
        <v>12</v>
      </c>
      <c r="AD23" s="62">
        <v>99</v>
      </c>
      <c r="BC23">
        <f t="shared" si="0"/>
        <v>210</v>
      </c>
      <c r="BD23" s="24">
        <f>IF($O$4&gt;0,(LARGE(($N23,$V23,$AD23,$AL23,$AT23,$BB23),1)),"0")</f>
        <v>99</v>
      </c>
      <c r="BE23" s="24">
        <f t="shared" si="1"/>
        <v>111</v>
      </c>
      <c r="BK23">
        <f t="shared" si="2"/>
        <v>0</v>
      </c>
      <c r="BL23">
        <f t="shared" si="3"/>
        <v>0</v>
      </c>
      <c r="BM23">
        <f t="shared" si="4"/>
        <v>0</v>
      </c>
      <c r="BN23">
        <f t="shared" si="5"/>
        <v>0</v>
      </c>
      <c r="BO23">
        <f t="shared" si="6"/>
        <v>0</v>
      </c>
      <c r="BP23">
        <f t="shared" si="7"/>
        <v>4</v>
      </c>
      <c r="BQ23">
        <f t="shared" si="8"/>
        <v>46.17</v>
      </c>
      <c r="BR23">
        <f t="shared" si="9"/>
        <v>0</v>
      </c>
      <c r="BS23">
        <f t="shared" si="10"/>
        <v>46.21</v>
      </c>
      <c r="BT23">
        <f t="shared" si="11"/>
        <v>4</v>
      </c>
      <c r="BU23">
        <f t="shared" si="12"/>
        <v>0</v>
      </c>
      <c r="BV23">
        <f t="shared" si="13"/>
        <v>0</v>
      </c>
      <c r="BW23">
        <f t="shared" si="14"/>
        <v>0</v>
      </c>
      <c r="BX23">
        <f t="shared" si="15"/>
        <v>0</v>
      </c>
      <c r="BY23">
        <f t="shared" si="16"/>
        <v>0</v>
      </c>
      <c r="BZ23">
        <f t="shared" si="17"/>
        <v>0</v>
      </c>
      <c r="CA23">
        <f t="shared" si="18"/>
        <v>0</v>
      </c>
      <c r="CB23">
        <f t="shared" si="19"/>
        <v>0</v>
      </c>
      <c r="CC23">
        <f t="shared" si="20"/>
        <v>0</v>
      </c>
      <c r="CD23">
        <f t="shared" si="21"/>
        <v>0</v>
      </c>
      <c r="CE23">
        <f t="shared" si="22"/>
        <v>0</v>
      </c>
      <c r="CF23">
        <f t="shared" si="23"/>
        <v>0</v>
      </c>
      <c r="CG23">
        <f t="shared" si="24"/>
        <v>0</v>
      </c>
      <c r="CH23">
        <f t="shared" si="25"/>
        <v>0</v>
      </c>
      <c r="CI23">
        <f t="shared" si="26"/>
        <v>0</v>
      </c>
      <c r="CJ23">
        <f t="shared" si="27"/>
        <v>0</v>
      </c>
      <c r="CK23">
        <f t="shared" si="28"/>
        <v>0</v>
      </c>
      <c r="CL23">
        <f t="shared" si="29"/>
        <v>0</v>
      </c>
      <c r="CM23">
        <f t="shared" si="30"/>
        <v>0</v>
      </c>
      <c r="CN23">
        <f t="shared" si="31"/>
        <v>0</v>
      </c>
    </row>
    <row r="24" spans="1:92" x14ac:dyDescent="0.2">
      <c r="A24" s="1">
        <v>15</v>
      </c>
      <c r="B24" s="1" t="s">
        <v>263</v>
      </c>
      <c r="C24" s="1" t="s">
        <v>414</v>
      </c>
      <c r="D24" s="1" t="s">
        <v>264</v>
      </c>
      <c r="E24" s="96" t="s">
        <v>435</v>
      </c>
      <c r="F24" s="1" t="s">
        <v>250</v>
      </c>
      <c r="G24" s="62">
        <v>8</v>
      </c>
      <c r="H24" s="80">
        <v>44.18</v>
      </c>
      <c r="J24" s="87">
        <v>0</v>
      </c>
      <c r="K24" s="81">
        <v>38.409999999999997</v>
      </c>
      <c r="M24" s="62">
        <v>12</v>
      </c>
      <c r="N24" s="62">
        <v>12</v>
      </c>
      <c r="V24" s="63">
        <v>99</v>
      </c>
      <c r="AD24" s="62">
        <v>99</v>
      </c>
      <c r="BC24">
        <f t="shared" si="0"/>
        <v>210</v>
      </c>
      <c r="BD24" s="24">
        <f>IF($O$4&gt;0,(LARGE(($N24,$V24,$AD24,$AL24,$AT24,$BB24),1)),"0")</f>
        <v>99</v>
      </c>
      <c r="BE24" s="24">
        <f t="shared" si="1"/>
        <v>111</v>
      </c>
      <c r="BK24">
        <f t="shared" si="2"/>
        <v>8</v>
      </c>
      <c r="BL24">
        <f t="shared" si="3"/>
        <v>44.18</v>
      </c>
      <c r="BM24">
        <f t="shared" si="4"/>
        <v>0</v>
      </c>
      <c r="BN24">
        <f t="shared" si="5"/>
        <v>38.409999999999997</v>
      </c>
      <c r="BO24">
        <f t="shared" si="6"/>
        <v>8</v>
      </c>
      <c r="BP24">
        <f t="shared" si="7"/>
        <v>0</v>
      </c>
      <c r="BQ24">
        <f t="shared" si="8"/>
        <v>0</v>
      </c>
      <c r="BR24">
        <f t="shared" si="9"/>
        <v>0</v>
      </c>
      <c r="BS24">
        <f t="shared" si="10"/>
        <v>0</v>
      </c>
      <c r="BT24">
        <f t="shared" si="11"/>
        <v>0</v>
      </c>
      <c r="BU24">
        <f t="shared" si="12"/>
        <v>0</v>
      </c>
      <c r="BV24">
        <f t="shared" si="13"/>
        <v>0</v>
      </c>
      <c r="BW24">
        <f t="shared" si="14"/>
        <v>0</v>
      </c>
      <c r="BX24">
        <f t="shared" si="15"/>
        <v>0</v>
      </c>
      <c r="BY24">
        <f t="shared" si="16"/>
        <v>0</v>
      </c>
      <c r="BZ24">
        <f t="shared" si="17"/>
        <v>0</v>
      </c>
      <c r="CA24">
        <f t="shared" si="18"/>
        <v>0</v>
      </c>
      <c r="CB24">
        <f t="shared" si="19"/>
        <v>0</v>
      </c>
      <c r="CC24">
        <f t="shared" si="20"/>
        <v>0</v>
      </c>
      <c r="CD24">
        <f t="shared" si="21"/>
        <v>0</v>
      </c>
      <c r="CE24">
        <f t="shared" si="22"/>
        <v>0</v>
      </c>
      <c r="CF24">
        <f t="shared" si="23"/>
        <v>0</v>
      </c>
      <c r="CG24">
        <f t="shared" si="24"/>
        <v>0</v>
      </c>
      <c r="CH24">
        <f t="shared" si="25"/>
        <v>0</v>
      </c>
      <c r="CI24">
        <f t="shared" si="26"/>
        <v>0</v>
      </c>
      <c r="CJ24">
        <f t="shared" si="27"/>
        <v>0</v>
      </c>
      <c r="CK24">
        <f t="shared" si="28"/>
        <v>0</v>
      </c>
      <c r="CL24">
        <f t="shared" si="29"/>
        <v>0</v>
      </c>
      <c r="CM24">
        <f t="shared" si="30"/>
        <v>0</v>
      </c>
      <c r="CN24">
        <f t="shared" si="31"/>
        <v>0</v>
      </c>
    </row>
    <row r="25" spans="1:92" x14ac:dyDescent="0.2">
      <c r="A25" s="1">
        <v>17</v>
      </c>
      <c r="B25" s="1" t="s">
        <v>301</v>
      </c>
      <c r="C25" s="1" t="s">
        <v>420</v>
      </c>
      <c r="D25" s="1" t="s">
        <v>302</v>
      </c>
      <c r="E25" s="96" t="s">
        <v>435</v>
      </c>
      <c r="F25" s="1" t="s">
        <v>177</v>
      </c>
      <c r="G25" s="62">
        <v>4</v>
      </c>
      <c r="H25" s="80">
        <v>46.39</v>
      </c>
      <c r="J25" s="87">
        <v>4</v>
      </c>
      <c r="K25" s="81">
        <v>40.24</v>
      </c>
      <c r="M25" s="62">
        <v>13</v>
      </c>
      <c r="N25" s="62">
        <v>13</v>
      </c>
      <c r="V25" s="63">
        <v>99</v>
      </c>
      <c r="AD25" s="62">
        <v>99</v>
      </c>
      <c r="BC25">
        <f t="shared" si="0"/>
        <v>211</v>
      </c>
      <c r="BD25" s="24">
        <f>IF($O$4&gt;0,(LARGE(($N25,$V25,$AD25,$AL25,$AT25,$BB25),1)),"0")</f>
        <v>99</v>
      </c>
      <c r="BE25" s="24">
        <f t="shared" si="1"/>
        <v>112</v>
      </c>
      <c r="BK25">
        <f t="shared" si="2"/>
        <v>4</v>
      </c>
      <c r="BL25">
        <f t="shared" si="3"/>
        <v>46.39</v>
      </c>
      <c r="BM25">
        <f t="shared" si="4"/>
        <v>4</v>
      </c>
      <c r="BN25">
        <f t="shared" si="5"/>
        <v>40.24</v>
      </c>
      <c r="BO25">
        <f t="shared" si="6"/>
        <v>8</v>
      </c>
      <c r="BP25">
        <f t="shared" si="7"/>
        <v>0</v>
      </c>
      <c r="BQ25">
        <f t="shared" si="8"/>
        <v>0</v>
      </c>
      <c r="BR25">
        <f t="shared" si="9"/>
        <v>0</v>
      </c>
      <c r="BS25">
        <f t="shared" si="10"/>
        <v>0</v>
      </c>
      <c r="BT25">
        <f t="shared" si="11"/>
        <v>0</v>
      </c>
      <c r="BU25">
        <f t="shared" si="12"/>
        <v>0</v>
      </c>
      <c r="BV25">
        <f t="shared" si="13"/>
        <v>0</v>
      </c>
      <c r="BW25">
        <f t="shared" si="14"/>
        <v>0</v>
      </c>
      <c r="BX25">
        <f t="shared" si="15"/>
        <v>0</v>
      </c>
      <c r="BY25">
        <f t="shared" si="16"/>
        <v>0</v>
      </c>
      <c r="BZ25">
        <f t="shared" si="17"/>
        <v>0</v>
      </c>
      <c r="CA25">
        <f t="shared" si="18"/>
        <v>0</v>
      </c>
      <c r="CB25">
        <f t="shared" si="19"/>
        <v>0</v>
      </c>
      <c r="CC25">
        <f t="shared" si="20"/>
        <v>0</v>
      </c>
      <c r="CD25">
        <f t="shared" si="21"/>
        <v>0</v>
      </c>
      <c r="CE25">
        <f t="shared" si="22"/>
        <v>0</v>
      </c>
      <c r="CF25">
        <f t="shared" si="23"/>
        <v>0</v>
      </c>
      <c r="CG25">
        <f t="shared" si="24"/>
        <v>0</v>
      </c>
      <c r="CH25">
        <f t="shared" si="25"/>
        <v>0</v>
      </c>
      <c r="CI25">
        <f t="shared" si="26"/>
        <v>0</v>
      </c>
      <c r="CJ25">
        <f t="shared" si="27"/>
        <v>0</v>
      </c>
      <c r="CK25">
        <f t="shared" si="28"/>
        <v>0</v>
      </c>
      <c r="CL25">
        <f t="shared" si="29"/>
        <v>0</v>
      </c>
      <c r="CM25">
        <f t="shared" si="30"/>
        <v>0</v>
      </c>
      <c r="CN25">
        <f t="shared" si="31"/>
        <v>0</v>
      </c>
    </row>
    <row r="26" spans="1:92" x14ac:dyDescent="0.2">
      <c r="A26" s="1">
        <v>18</v>
      </c>
      <c r="B26" s="1" t="s">
        <v>265</v>
      </c>
      <c r="C26" s="1" t="s">
        <v>415</v>
      </c>
      <c r="D26" s="1" t="s">
        <v>266</v>
      </c>
      <c r="E26" s="96" t="s">
        <v>435</v>
      </c>
      <c r="F26" s="1" t="s">
        <v>164</v>
      </c>
      <c r="G26" s="62" t="s">
        <v>330</v>
      </c>
      <c r="N26" s="62">
        <v>99</v>
      </c>
      <c r="O26" s="63">
        <v>4</v>
      </c>
      <c r="P26" s="82">
        <v>51.57</v>
      </c>
      <c r="R26" s="63">
        <v>1</v>
      </c>
      <c r="S26" s="82">
        <v>48.46</v>
      </c>
      <c r="U26" s="63">
        <v>14</v>
      </c>
      <c r="V26" s="63">
        <v>14</v>
      </c>
      <c r="AD26" s="62">
        <v>99</v>
      </c>
      <c r="BC26">
        <f t="shared" si="0"/>
        <v>212</v>
      </c>
      <c r="BD26" s="24">
        <f>IF($O$4&gt;0,(LARGE(($N26,$V26,$AD26,$AL26,$AT26,$BB26),1)),"0")</f>
        <v>99</v>
      </c>
      <c r="BE26" s="24">
        <f t="shared" si="1"/>
        <v>113</v>
      </c>
      <c r="BK26">
        <f t="shared" si="2"/>
        <v>199</v>
      </c>
      <c r="BL26">
        <f t="shared" si="3"/>
        <v>0</v>
      </c>
      <c r="BM26">
        <f t="shared" si="4"/>
        <v>0</v>
      </c>
      <c r="BN26">
        <f t="shared" si="5"/>
        <v>0</v>
      </c>
      <c r="BO26">
        <f t="shared" si="6"/>
        <v>199</v>
      </c>
      <c r="BP26">
        <f t="shared" si="7"/>
        <v>4</v>
      </c>
      <c r="BQ26">
        <f t="shared" si="8"/>
        <v>51.57</v>
      </c>
      <c r="BR26">
        <f t="shared" si="9"/>
        <v>1</v>
      </c>
      <c r="BS26">
        <f t="shared" si="10"/>
        <v>48.46</v>
      </c>
      <c r="BT26">
        <f t="shared" si="11"/>
        <v>5</v>
      </c>
      <c r="BU26">
        <f t="shared" si="12"/>
        <v>0</v>
      </c>
      <c r="BV26">
        <f t="shared" si="13"/>
        <v>0</v>
      </c>
      <c r="BW26">
        <f t="shared" si="14"/>
        <v>0</v>
      </c>
      <c r="BX26">
        <f t="shared" si="15"/>
        <v>0</v>
      </c>
      <c r="BY26">
        <f t="shared" si="16"/>
        <v>0</v>
      </c>
      <c r="BZ26">
        <f t="shared" si="17"/>
        <v>0</v>
      </c>
      <c r="CA26">
        <f t="shared" si="18"/>
        <v>0</v>
      </c>
      <c r="CB26">
        <f t="shared" si="19"/>
        <v>0</v>
      </c>
      <c r="CC26">
        <f t="shared" si="20"/>
        <v>0</v>
      </c>
      <c r="CD26">
        <f t="shared" si="21"/>
        <v>0</v>
      </c>
      <c r="CE26">
        <f t="shared" si="22"/>
        <v>0</v>
      </c>
      <c r="CF26">
        <f t="shared" si="23"/>
        <v>0</v>
      </c>
      <c r="CG26">
        <f t="shared" si="24"/>
        <v>0</v>
      </c>
      <c r="CH26">
        <f t="shared" si="25"/>
        <v>0</v>
      </c>
      <c r="CI26">
        <f t="shared" si="26"/>
        <v>0</v>
      </c>
      <c r="CJ26">
        <f t="shared" si="27"/>
        <v>0</v>
      </c>
      <c r="CK26">
        <f t="shared" si="28"/>
        <v>0</v>
      </c>
      <c r="CL26">
        <f t="shared" si="29"/>
        <v>0</v>
      </c>
      <c r="CM26">
        <f t="shared" si="30"/>
        <v>0</v>
      </c>
      <c r="CN26">
        <f t="shared" si="31"/>
        <v>0</v>
      </c>
    </row>
    <row r="27" spans="1:92" x14ac:dyDescent="0.2">
      <c r="A27" s="1">
        <v>19</v>
      </c>
      <c r="B27" s="1" t="s">
        <v>480</v>
      </c>
      <c r="C27" s="1" t="s">
        <v>506</v>
      </c>
      <c r="D27" s="1" t="s">
        <v>481</v>
      </c>
      <c r="E27" s="96" t="s">
        <v>435</v>
      </c>
      <c r="F27" s="1" t="s">
        <v>482</v>
      </c>
      <c r="N27" s="62">
        <v>99</v>
      </c>
      <c r="O27" s="63">
        <v>4</v>
      </c>
      <c r="P27" s="82">
        <v>52.25</v>
      </c>
      <c r="R27" s="63">
        <v>2</v>
      </c>
      <c r="S27" s="82">
        <v>52.14</v>
      </c>
      <c r="U27" s="63">
        <v>15</v>
      </c>
      <c r="V27" s="63">
        <v>15</v>
      </c>
      <c r="AD27" s="62">
        <v>99</v>
      </c>
      <c r="BC27">
        <f t="shared" si="0"/>
        <v>213</v>
      </c>
      <c r="BD27" s="24">
        <f>IF($O$4&gt;0,(LARGE(($N27,$V27,$AD27,$AL27,$AT27,$BB27),1)),"0")</f>
        <v>99</v>
      </c>
      <c r="BE27" s="24">
        <f t="shared" si="1"/>
        <v>114</v>
      </c>
      <c r="BK27">
        <f t="shared" si="2"/>
        <v>0</v>
      </c>
      <c r="BL27">
        <f t="shared" si="3"/>
        <v>0</v>
      </c>
      <c r="BM27">
        <f t="shared" si="4"/>
        <v>0</v>
      </c>
      <c r="BN27">
        <f t="shared" si="5"/>
        <v>0</v>
      </c>
      <c r="BO27">
        <f t="shared" si="6"/>
        <v>0</v>
      </c>
      <c r="BP27">
        <f t="shared" si="7"/>
        <v>4</v>
      </c>
      <c r="BQ27">
        <f t="shared" si="8"/>
        <v>52.25</v>
      </c>
      <c r="BR27">
        <f t="shared" si="9"/>
        <v>2</v>
      </c>
      <c r="BS27">
        <f t="shared" si="10"/>
        <v>52.14</v>
      </c>
      <c r="BT27">
        <f t="shared" si="11"/>
        <v>6</v>
      </c>
      <c r="BU27">
        <f t="shared" si="12"/>
        <v>0</v>
      </c>
      <c r="BV27">
        <f t="shared" si="13"/>
        <v>0</v>
      </c>
      <c r="BW27">
        <f t="shared" si="14"/>
        <v>0</v>
      </c>
      <c r="BX27">
        <f t="shared" si="15"/>
        <v>0</v>
      </c>
      <c r="BY27">
        <f t="shared" si="16"/>
        <v>0</v>
      </c>
      <c r="BZ27">
        <f t="shared" si="17"/>
        <v>0</v>
      </c>
      <c r="CA27">
        <f t="shared" si="18"/>
        <v>0</v>
      </c>
      <c r="CB27">
        <f t="shared" si="19"/>
        <v>0</v>
      </c>
      <c r="CC27">
        <f t="shared" si="20"/>
        <v>0</v>
      </c>
      <c r="CD27">
        <f t="shared" si="21"/>
        <v>0</v>
      </c>
      <c r="CE27">
        <f t="shared" si="22"/>
        <v>0</v>
      </c>
      <c r="CF27">
        <f t="shared" si="23"/>
        <v>0</v>
      </c>
      <c r="CG27">
        <f t="shared" si="24"/>
        <v>0</v>
      </c>
      <c r="CH27">
        <f t="shared" si="25"/>
        <v>0</v>
      </c>
      <c r="CI27">
        <f t="shared" si="26"/>
        <v>0</v>
      </c>
      <c r="CJ27">
        <f t="shared" si="27"/>
        <v>0</v>
      </c>
      <c r="CK27">
        <f t="shared" si="28"/>
        <v>0</v>
      </c>
      <c r="CL27">
        <f t="shared" si="29"/>
        <v>0</v>
      </c>
      <c r="CM27">
        <f t="shared" si="30"/>
        <v>0</v>
      </c>
      <c r="CN27">
        <f t="shared" si="31"/>
        <v>0</v>
      </c>
    </row>
    <row r="28" spans="1:92" x14ac:dyDescent="0.2">
      <c r="A28" s="1">
        <v>19</v>
      </c>
      <c r="B28" s="1" t="s">
        <v>352</v>
      </c>
      <c r="C28" s="1" t="s">
        <v>440</v>
      </c>
      <c r="D28" s="1" t="s">
        <v>353</v>
      </c>
      <c r="E28" s="96" t="s">
        <v>435</v>
      </c>
      <c r="F28" s="1" t="s">
        <v>156</v>
      </c>
      <c r="G28" s="62">
        <v>0</v>
      </c>
      <c r="H28" s="80">
        <v>42.87</v>
      </c>
      <c r="J28" s="87">
        <v>8</v>
      </c>
      <c r="K28" s="81">
        <v>57.13</v>
      </c>
      <c r="M28" s="62">
        <v>15</v>
      </c>
      <c r="N28" s="62">
        <v>15</v>
      </c>
      <c r="V28" s="63">
        <v>99</v>
      </c>
      <c r="AD28" s="62">
        <v>99</v>
      </c>
      <c r="BC28">
        <f t="shared" si="0"/>
        <v>213</v>
      </c>
      <c r="BD28" s="24">
        <f>IF($O$4&gt;0,(LARGE(($N28,$V28,$AD28,$AL28,$AT28,$BB28),1)),"0")</f>
        <v>99</v>
      </c>
      <c r="BE28" s="24">
        <f t="shared" si="1"/>
        <v>114</v>
      </c>
      <c r="BK28">
        <f t="shared" si="2"/>
        <v>0</v>
      </c>
      <c r="BL28">
        <f t="shared" si="3"/>
        <v>42.87</v>
      </c>
      <c r="BM28">
        <f t="shared" si="4"/>
        <v>8</v>
      </c>
      <c r="BN28">
        <f t="shared" si="5"/>
        <v>57.13</v>
      </c>
      <c r="BO28">
        <f t="shared" si="6"/>
        <v>8</v>
      </c>
      <c r="BP28">
        <f t="shared" si="7"/>
        <v>0</v>
      </c>
      <c r="BQ28">
        <f t="shared" si="8"/>
        <v>0</v>
      </c>
      <c r="BR28">
        <f t="shared" si="9"/>
        <v>0</v>
      </c>
      <c r="BS28">
        <f t="shared" si="10"/>
        <v>0</v>
      </c>
      <c r="BT28">
        <f t="shared" si="11"/>
        <v>0</v>
      </c>
      <c r="BU28">
        <f t="shared" si="12"/>
        <v>0</v>
      </c>
      <c r="BV28">
        <f t="shared" si="13"/>
        <v>0</v>
      </c>
      <c r="BW28">
        <f t="shared" si="14"/>
        <v>0</v>
      </c>
      <c r="BX28">
        <f t="shared" si="15"/>
        <v>0</v>
      </c>
      <c r="BY28">
        <f t="shared" si="16"/>
        <v>0</v>
      </c>
      <c r="BZ28">
        <f t="shared" si="17"/>
        <v>0</v>
      </c>
      <c r="CA28">
        <f t="shared" si="18"/>
        <v>0</v>
      </c>
      <c r="CB28">
        <f t="shared" si="19"/>
        <v>0</v>
      </c>
      <c r="CC28">
        <f t="shared" si="20"/>
        <v>0</v>
      </c>
      <c r="CD28">
        <f t="shared" si="21"/>
        <v>0</v>
      </c>
      <c r="CE28">
        <f t="shared" si="22"/>
        <v>0</v>
      </c>
      <c r="CF28">
        <f t="shared" si="23"/>
        <v>0</v>
      </c>
      <c r="CG28">
        <f t="shared" si="24"/>
        <v>0</v>
      </c>
      <c r="CH28">
        <f t="shared" si="25"/>
        <v>0</v>
      </c>
      <c r="CI28">
        <f t="shared" si="26"/>
        <v>0</v>
      </c>
      <c r="CJ28">
        <f t="shared" si="27"/>
        <v>0</v>
      </c>
      <c r="CK28">
        <f t="shared" si="28"/>
        <v>0</v>
      </c>
      <c r="CL28">
        <f t="shared" si="29"/>
        <v>0</v>
      </c>
      <c r="CM28">
        <f t="shared" si="30"/>
        <v>0</v>
      </c>
      <c r="CN28">
        <f t="shared" si="31"/>
        <v>0</v>
      </c>
    </row>
    <row r="29" spans="1:92" x14ac:dyDescent="0.2">
      <c r="A29" s="1">
        <v>21</v>
      </c>
      <c r="B29" s="1" t="s">
        <v>468</v>
      </c>
      <c r="C29" s="1" t="s">
        <v>417</v>
      </c>
      <c r="D29" s="1" t="s">
        <v>469</v>
      </c>
      <c r="E29" s="96" t="s">
        <v>435</v>
      </c>
      <c r="F29" s="1" t="s">
        <v>161</v>
      </c>
      <c r="N29" s="62">
        <v>99</v>
      </c>
      <c r="O29" s="63">
        <v>4</v>
      </c>
      <c r="P29" s="82">
        <v>43.86</v>
      </c>
      <c r="R29" s="63">
        <v>4</v>
      </c>
      <c r="S29" s="82">
        <v>41.64</v>
      </c>
      <c r="U29" s="63">
        <v>16</v>
      </c>
      <c r="V29" s="63">
        <v>16</v>
      </c>
      <c r="AD29" s="62">
        <v>99</v>
      </c>
      <c r="BC29">
        <f t="shared" si="0"/>
        <v>214</v>
      </c>
      <c r="BD29" s="24">
        <f>IF($O$4&gt;0,(LARGE(($N29,$V29,$AD29,$AL29,$AT29,$BB29),1)),"0")</f>
        <v>99</v>
      </c>
      <c r="BE29" s="24">
        <f t="shared" si="1"/>
        <v>115</v>
      </c>
      <c r="BK29">
        <f t="shared" si="2"/>
        <v>0</v>
      </c>
      <c r="BL29">
        <f t="shared" si="3"/>
        <v>0</v>
      </c>
      <c r="BM29">
        <f t="shared" si="4"/>
        <v>0</v>
      </c>
      <c r="BN29">
        <f t="shared" si="5"/>
        <v>0</v>
      </c>
      <c r="BO29">
        <f t="shared" si="6"/>
        <v>0</v>
      </c>
      <c r="BP29">
        <f t="shared" si="7"/>
        <v>4</v>
      </c>
      <c r="BQ29">
        <f t="shared" si="8"/>
        <v>43.86</v>
      </c>
      <c r="BR29">
        <f t="shared" si="9"/>
        <v>4</v>
      </c>
      <c r="BS29">
        <f t="shared" si="10"/>
        <v>41.64</v>
      </c>
      <c r="BT29">
        <f t="shared" si="11"/>
        <v>8</v>
      </c>
      <c r="BU29">
        <f t="shared" si="12"/>
        <v>0</v>
      </c>
      <c r="BV29">
        <f t="shared" si="13"/>
        <v>0</v>
      </c>
      <c r="BW29">
        <f t="shared" si="14"/>
        <v>0</v>
      </c>
      <c r="BX29">
        <f t="shared" si="15"/>
        <v>0</v>
      </c>
      <c r="BY29">
        <f t="shared" si="16"/>
        <v>0</v>
      </c>
      <c r="BZ29">
        <f t="shared" si="17"/>
        <v>0</v>
      </c>
      <c r="CA29">
        <f t="shared" si="18"/>
        <v>0</v>
      </c>
      <c r="CB29">
        <f t="shared" si="19"/>
        <v>0</v>
      </c>
      <c r="CC29">
        <f t="shared" si="20"/>
        <v>0</v>
      </c>
      <c r="CD29">
        <f t="shared" si="21"/>
        <v>0</v>
      </c>
      <c r="CE29">
        <f t="shared" si="22"/>
        <v>0</v>
      </c>
      <c r="CF29">
        <f t="shared" si="23"/>
        <v>0</v>
      </c>
      <c r="CG29">
        <f t="shared" si="24"/>
        <v>0</v>
      </c>
      <c r="CH29">
        <f t="shared" si="25"/>
        <v>0</v>
      </c>
      <c r="CI29">
        <f t="shared" si="26"/>
        <v>0</v>
      </c>
      <c r="CJ29">
        <f t="shared" si="27"/>
        <v>0</v>
      </c>
      <c r="CK29">
        <f t="shared" si="28"/>
        <v>0</v>
      </c>
      <c r="CL29">
        <f t="shared" si="29"/>
        <v>0</v>
      </c>
      <c r="CM29">
        <f t="shared" si="30"/>
        <v>0</v>
      </c>
      <c r="CN29">
        <f t="shared" si="31"/>
        <v>0</v>
      </c>
    </row>
    <row r="30" spans="1:92" x14ac:dyDescent="0.2">
      <c r="A30" s="1">
        <v>22</v>
      </c>
      <c r="B30" s="1" t="s">
        <v>483</v>
      </c>
      <c r="C30" s="1" t="s">
        <v>507</v>
      </c>
      <c r="D30" s="1" t="s">
        <v>484</v>
      </c>
      <c r="E30" s="96" t="s">
        <v>435</v>
      </c>
      <c r="F30" s="1" t="s">
        <v>164</v>
      </c>
      <c r="N30" s="62">
        <v>99</v>
      </c>
      <c r="O30" s="63">
        <v>0</v>
      </c>
      <c r="P30" s="82">
        <v>51.52</v>
      </c>
      <c r="R30" s="63">
        <v>16</v>
      </c>
      <c r="S30" s="82">
        <v>42.38</v>
      </c>
      <c r="U30" s="63">
        <v>17</v>
      </c>
      <c r="V30" s="63">
        <v>17</v>
      </c>
      <c r="AD30" s="62">
        <v>99</v>
      </c>
      <c r="BC30">
        <f t="shared" si="0"/>
        <v>215</v>
      </c>
      <c r="BD30" s="24">
        <f>IF($O$4&gt;0,(LARGE(($N30,$V30,$AD30,$AL30,$AT30,$BB30),1)),"0")</f>
        <v>99</v>
      </c>
      <c r="BE30" s="24">
        <f t="shared" si="1"/>
        <v>116</v>
      </c>
      <c r="BK30">
        <f t="shared" si="2"/>
        <v>0</v>
      </c>
      <c r="BL30">
        <f t="shared" si="3"/>
        <v>0</v>
      </c>
      <c r="BM30">
        <f t="shared" si="4"/>
        <v>0</v>
      </c>
      <c r="BN30">
        <f t="shared" si="5"/>
        <v>0</v>
      </c>
      <c r="BO30">
        <f t="shared" si="6"/>
        <v>0</v>
      </c>
      <c r="BP30">
        <f t="shared" si="7"/>
        <v>0</v>
      </c>
      <c r="BQ30">
        <f t="shared" si="8"/>
        <v>51.52</v>
      </c>
      <c r="BR30">
        <f t="shared" si="9"/>
        <v>16</v>
      </c>
      <c r="BS30">
        <f t="shared" si="10"/>
        <v>42.38</v>
      </c>
      <c r="BT30">
        <f t="shared" si="11"/>
        <v>16</v>
      </c>
      <c r="BU30">
        <f t="shared" si="12"/>
        <v>0</v>
      </c>
      <c r="BV30">
        <f t="shared" si="13"/>
        <v>0</v>
      </c>
      <c r="BW30">
        <f t="shared" si="14"/>
        <v>0</v>
      </c>
      <c r="BX30">
        <f t="shared" si="15"/>
        <v>0</v>
      </c>
      <c r="BY30">
        <f t="shared" si="16"/>
        <v>0</v>
      </c>
      <c r="BZ30">
        <f t="shared" si="17"/>
        <v>0</v>
      </c>
      <c r="CA30">
        <f t="shared" si="18"/>
        <v>0</v>
      </c>
      <c r="CB30">
        <f t="shared" si="19"/>
        <v>0</v>
      </c>
      <c r="CC30">
        <f t="shared" si="20"/>
        <v>0</v>
      </c>
      <c r="CD30">
        <f t="shared" si="21"/>
        <v>0</v>
      </c>
      <c r="CE30">
        <f t="shared" si="22"/>
        <v>0</v>
      </c>
      <c r="CF30">
        <f t="shared" si="23"/>
        <v>0</v>
      </c>
      <c r="CG30">
        <f t="shared" si="24"/>
        <v>0</v>
      </c>
      <c r="CH30">
        <f t="shared" si="25"/>
        <v>0</v>
      </c>
      <c r="CI30">
        <f t="shared" si="26"/>
        <v>0</v>
      </c>
      <c r="CJ30">
        <f t="shared" si="27"/>
        <v>0</v>
      </c>
      <c r="CK30">
        <f t="shared" si="28"/>
        <v>0</v>
      </c>
      <c r="CL30">
        <f t="shared" si="29"/>
        <v>0</v>
      </c>
      <c r="CM30">
        <f t="shared" si="30"/>
        <v>0</v>
      </c>
      <c r="CN30">
        <f t="shared" si="31"/>
        <v>0</v>
      </c>
    </row>
    <row r="31" spans="1:92" x14ac:dyDescent="0.2">
      <c r="A31" s="1">
        <v>23</v>
      </c>
      <c r="B31" s="1" t="s">
        <v>470</v>
      </c>
      <c r="C31" s="1" t="s">
        <v>408</v>
      </c>
      <c r="D31" s="1" t="s">
        <v>471</v>
      </c>
      <c r="E31" s="96" t="s">
        <v>435</v>
      </c>
      <c r="F31" s="1" t="s">
        <v>156</v>
      </c>
      <c r="N31" s="62">
        <v>99</v>
      </c>
      <c r="O31" s="63" t="s">
        <v>243</v>
      </c>
      <c r="V31" s="63">
        <v>90</v>
      </c>
      <c r="AD31" s="62">
        <v>99</v>
      </c>
      <c r="BC31">
        <f t="shared" si="0"/>
        <v>288</v>
      </c>
      <c r="BD31" s="24">
        <f>IF($O$4&gt;0,(LARGE(($N31,$V31,$AD31,$AL31,$AT31,$BB31),1)),"0")</f>
        <v>99</v>
      </c>
      <c r="BE31" s="24">
        <f t="shared" si="1"/>
        <v>189</v>
      </c>
      <c r="BK31">
        <f t="shared" si="2"/>
        <v>0</v>
      </c>
      <c r="BL31">
        <f t="shared" si="3"/>
        <v>0</v>
      </c>
      <c r="BM31">
        <f t="shared" si="4"/>
        <v>0</v>
      </c>
      <c r="BN31">
        <f t="shared" si="5"/>
        <v>0</v>
      </c>
      <c r="BO31">
        <f t="shared" si="6"/>
        <v>0</v>
      </c>
      <c r="BP31">
        <f t="shared" si="7"/>
        <v>199</v>
      </c>
      <c r="BQ31">
        <f t="shared" si="8"/>
        <v>0</v>
      </c>
      <c r="BR31">
        <f t="shared" si="9"/>
        <v>0</v>
      </c>
      <c r="BS31">
        <f t="shared" si="10"/>
        <v>0</v>
      </c>
      <c r="BT31">
        <f t="shared" si="11"/>
        <v>199</v>
      </c>
      <c r="BU31">
        <f t="shared" si="12"/>
        <v>0</v>
      </c>
      <c r="BV31">
        <f t="shared" si="13"/>
        <v>0</v>
      </c>
      <c r="BW31">
        <f t="shared" si="14"/>
        <v>0</v>
      </c>
      <c r="BX31">
        <f t="shared" si="15"/>
        <v>0</v>
      </c>
      <c r="BY31">
        <f t="shared" si="16"/>
        <v>0</v>
      </c>
      <c r="BZ31">
        <f t="shared" si="17"/>
        <v>0</v>
      </c>
      <c r="CA31">
        <f t="shared" si="18"/>
        <v>0</v>
      </c>
      <c r="CB31">
        <f t="shared" si="19"/>
        <v>0</v>
      </c>
      <c r="CC31">
        <f t="shared" si="20"/>
        <v>0</v>
      </c>
      <c r="CD31">
        <f t="shared" si="21"/>
        <v>0</v>
      </c>
      <c r="CE31">
        <f t="shared" si="22"/>
        <v>0</v>
      </c>
      <c r="CF31">
        <f t="shared" si="23"/>
        <v>0</v>
      </c>
      <c r="CG31">
        <f t="shared" si="24"/>
        <v>0</v>
      </c>
      <c r="CH31">
        <f t="shared" si="25"/>
        <v>0</v>
      </c>
      <c r="CI31">
        <f t="shared" si="26"/>
        <v>0</v>
      </c>
      <c r="CJ31">
        <f t="shared" si="27"/>
        <v>0</v>
      </c>
      <c r="CK31">
        <f t="shared" si="28"/>
        <v>0</v>
      </c>
      <c r="CL31">
        <f t="shared" si="29"/>
        <v>0</v>
      </c>
      <c r="CM31">
        <f t="shared" si="30"/>
        <v>0</v>
      </c>
      <c r="CN31">
        <f t="shared" si="31"/>
        <v>0</v>
      </c>
    </row>
    <row r="32" spans="1:92" x14ac:dyDescent="0.2">
      <c r="A32" s="1">
        <v>24</v>
      </c>
      <c r="B32" s="1" t="s">
        <v>339</v>
      </c>
      <c r="C32" s="1" t="s">
        <v>436</v>
      </c>
      <c r="D32" s="1" t="s">
        <v>340</v>
      </c>
      <c r="E32" s="96" t="s">
        <v>435</v>
      </c>
      <c r="F32" s="1" t="s">
        <v>164</v>
      </c>
      <c r="G32" s="62">
        <v>0</v>
      </c>
      <c r="H32" s="80">
        <v>43.51</v>
      </c>
      <c r="J32" s="87">
        <v>0</v>
      </c>
      <c r="K32" s="81">
        <v>34.29</v>
      </c>
      <c r="M32" s="62">
        <v>3</v>
      </c>
      <c r="N32" s="62">
        <v>99</v>
      </c>
      <c r="O32" s="63">
        <v>0</v>
      </c>
      <c r="P32" s="82">
        <v>49.91</v>
      </c>
      <c r="R32" s="63">
        <v>0</v>
      </c>
      <c r="S32" s="82">
        <v>43.3</v>
      </c>
      <c r="U32" s="63">
        <v>7</v>
      </c>
      <c r="V32" s="63">
        <v>99</v>
      </c>
      <c r="AD32" s="62">
        <v>99</v>
      </c>
      <c r="BC32">
        <f t="shared" si="0"/>
        <v>297</v>
      </c>
      <c r="BD32" s="24">
        <f>IF($O$4&gt;0,(LARGE(($N32,$V32,$AD32,$AL32,$AT32,$BB32),1)),"0")</f>
        <v>99</v>
      </c>
      <c r="BE32" s="24">
        <f t="shared" si="1"/>
        <v>198</v>
      </c>
      <c r="BF32" s="1">
        <v>9</v>
      </c>
      <c r="BI32" s="103" t="s">
        <v>510</v>
      </c>
      <c r="BK32">
        <f t="shared" si="2"/>
        <v>0</v>
      </c>
      <c r="BL32">
        <f t="shared" si="3"/>
        <v>43.51</v>
      </c>
      <c r="BM32">
        <f t="shared" si="4"/>
        <v>0</v>
      </c>
      <c r="BN32">
        <f t="shared" si="5"/>
        <v>34.29</v>
      </c>
      <c r="BO32">
        <f t="shared" si="6"/>
        <v>0</v>
      </c>
      <c r="BP32">
        <f t="shared" si="7"/>
        <v>0</v>
      </c>
      <c r="BQ32">
        <f t="shared" si="8"/>
        <v>49.91</v>
      </c>
      <c r="BR32">
        <f t="shared" si="9"/>
        <v>0</v>
      </c>
      <c r="BS32">
        <f t="shared" si="10"/>
        <v>43.3</v>
      </c>
      <c r="BT32">
        <f t="shared" si="11"/>
        <v>0</v>
      </c>
      <c r="BU32">
        <f t="shared" si="12"/>
        <v>0</v>
      </c>
      <c r="BV32">
        <f t="shared" si="13"/>
        <v>0</v>
      </c>
      <c r="BW32">
        <f t="shared" si="14"/>
        <v>0</v>
      </c>
      <c r="BX32">
        <f t="shared" si="15"/>
        <v>0</v>
      </c>
      <c r="BY32">
        <f t="shared" si="16"/>
        <v>0</v>
      </c>
      <c r="BZ32">
        <f t="shared" si="17"/>
        <v>0</v>
      </c>
      <c r="CA32">
        <f t="shared" si="18"/>
        <v>0</v>
      </c>
      <c r="CB32">
        <f t="shared" si="19"/>
        <v>0</v>
      </c>
      <c r="CC32">
        <f t="shared" si="20"/>
        <v>0</v>
      </c>
      <c r="CD32">
        <f t="shared" si="21"/>
        <v>0</v>
      </c>
      <c r="CE32">
        <f t="shared" si="22"/>
        <v>0</v>
      </c>
      <c r="CF32">
        <f t="shared" si="23"/>
        <v>0</v>
      </c>
      <c r="CG32">
        <f t="shared" si="24"/>
        <v>0</v>
      </c>
      <c r="CH32">
        <f t="shared" si="25"/>
        <v>0</v>
      </c>
      <c r="CI32">
        <f t="shared" si="26"/>
        <v>0</v>
      </c>
      <c r="CJ32">
        <f t="shared" si="27"/>
        <v>0</v>
      </c>
      <c r="CK32">
        <f t="shared" si="28"/>
        <v>0</v>
      </c>
      <c r="CL32">
        <f t="shared" si="29"/>
        <v>0</v>
      </c>
      <c r="CM32">
        <f t="shared" si="30"/>
        <v>0</v>
      </c>
      <c r="CN32">
        <f t="shared" si="31"/>
        <v>0</v>
      </c>
    </row>
    <row r="33" spans="1:92" x14ac:dyDescent="0.2">
      <c r="A33" s="1">
        <v>24</v>
      </c>
      <c r="B33" s="1" t="s">
        <v>335</v>
      </c>
      <c r="C33" s="1" t="s">
        <v>434</v>
      </c>
      <c r="D33" s="1" t="s">
        <v>336</v>
      </c>
      <c r="E33" s="96" t="s">
        <v>435</v>
      </c>
      <c r="F33" s="1" t="s">
        <v>161</v>
      </c>
      <c r="G33" s="62">
        <v>0</v>
      </c>
      <c r="H33" s="80">
        <v>41.93</v>
      </c>
      <c r="J33" s="87">
        <v>0</v>
      </c>
      <c r="K33" s="81">
        <v>30.95</v>
      </c>
      <c r="M33" s="62">
        <v>1</v>
      </c>
      <c r="N33" s="62">
        <v>99</v>
      </c>
      <c r="V33" s="63">
        <v>99</v>
      </c>
      <c r="AD33" s="62">
        <v>99</v>
      </c>
      <c r="BC33">
        <f t="shared" si="0"/>
        <v>297</v>
      </c>
      <c r="BD33" s="24">
        <f>IF($O$4&gt;0,(LARGE(($N33,$V33,$AD33,$AL33,$AT33,$BB33),1)),"0")</f>
        <v>99</v>
      </c>
      <c r="BE33" s="24">
        <f t="shared" si="1"/>
        <v>198</v>
      </c>
      <c r="BI33" s="103" t="s">
        <v>510</v>
      </c>
      <c r="BK33">
        <f t="shared" si="2"/>
        <v>0</v>
      </c>
      <c r="BL33">
        <f t="shared" si="3"/>
        <v>41.93</v>
      </c>
      <c r="BM33">
        <f t="shared" si="4"/>
        <v>0</v>
      </c>
      <c r="BN33">
        <f t="shared" si="5"/>
        <v>30.95</v>
      </c>
      <c r="BO33">
        <f t="shared" si="6"/>
        <v>0</v>
      </c>
      <c r="BP33">
        <f t="shared" si="7"/>
        <v>0</v>
      </c>
      <c r="BQ33">
        <f t="shared" si="8"/>
        <v>0</v>
      </c>
      <c r="BR33">
        <f t="shared" si="9"/>
        <v>0</v>
      </c>
      <c r="BS33">
        <f t="shared" si="10"/>
        <v>0</v>
      </c>
      <c r="BT33">
        <f t="shared" si="11"/>
        <v>0</v>
      </c>
      <c r="BU33">
        <f t="shared" si="12"/>
        <v>0</v>
      </c>
      <c r="BV33">
        <f t="shared" si="13"/>
        <v>0</v>
      </c>
      <c r="BW33">
        <f t="shared" si="14"/>
        <v>0</v>
      </c>
      <c r="BX33">
        <f t="shared" si="15"/>
        <v>0</v>
      </c>
      <c r="BY33">
        <f t="shared" si="16"/>
        <v>0</v>
      </c>
      <c r="BZ33">
        <f t="shared" si="17"/>
        <v>0</v>
      </c>
      <c r="CA33">
        <f t="shared" si="18"/>
        <v>0</v>
      </c>
      <c r="CB33">
        <f t="shared" si="19"/>
        <v>0</v>
      </c>
      <c r="CC33">
        <f t="shared" si="20"/>
        <v>0</v>
      </c>
      <c r="CD33">
        <f t="shared" si="21"/>
        <v>0</v>
      </c>
      <c r="CE33">
        <f t="shared" si="22"/>
        <v>0</v>
      </c>
      <c r="CF33">
        <f t="shared" si="23"/>
        <v>0</v>
      </c>
      <c r="CG33">
        <f t="shared" si="24"/>
        <v>0</v>
      </c>
      <c r="CH33">
        <f t="shared" si="25"/>
        <v>0</v>
      </c>
      <c r="CI33">
        <f t="shared" si="26"/>
        <v>0</v>
      </c>
      <c r="CJ33">
        <f t="shared" si="27"/>
        <v>0</v>
      </c>
      <c r="CK33">
        <f t="shared" si="28"/>
        <v>0</v>
      </c>
      <c r="CL33">
        <f t="shared" si="29"/>
        <v>0</v>
      </c>
      <c r="CM33">
        <f t="shared" si="30"/>
        <v>0</v>
      </c>
      <c r="CN33">
        <f t="shared" si="31"/>
        <v>0</v>
      </c>
    </row>
    <row r="34" spans="1:92" x14ac:dyDescent="0.2">
      <c r="A34" s="1">
        <v>24</v>
      </c>
      <c r="B34" s="1" t="s">
        <v>459</v>
      </c>
      <c r="C34" s="1" t="s">
        <v>501</v>
      </c>
      <c r="D34" s="1" t="s">
        <v>460</v>
      </c>
      <c r="E34" s="96" t="s">
        <v>435</v>
      </c>
      <c r="F34" s="1" t="s">
        <v>156</v>
      </c>
      <c r="N34" s="62">
        <v>99</v>
      </c>
      <c r="O34" s="63" t="s">
        <v>330</v>
      </c>
      <c r="V34" s="63">
        <v>99</v>
      </c>
      <c r="AD34" s="62">
        <v>99</v>
      </c>
      <c r="BC34">
        <f t="shared" si="0"/>
        <v>297</v>
      </c>
      <c r="BD34" s="24">
        <f>IF($O$4&gt;0,(LARGE(($N34,$V34,$AD34,$AL34,$AT34,$BB34),1)),"0")</f>
        <v>99</v>
      </c>
      <c r="BE34" s="24">
        <f t="shared" si="1"/>
        <v>198</v>
      </c>
      <c r="BK34">
        <f t="shared" si="2"/>
        <v>0</v>
      </c>
      <c r="BL34">
        <f t="shared" si="3"/>
        <v>0</v>
      </c>
      <c r="BM34">
        <f t="shared" si="4"/>
        <v>0</v>
      </c>
      <c r="BN34">
        <f t="shared" si="5"/>
        <v>0</v>
      </c>
      <c r="BO34">
        <f t="shared" si="6"/>
        <v>0</v>
      </c>
      <c r="BP34">
        <f t="shared" si="7"/>
        <v>199</v>
      </c>
      <c r="BQ34">
        <f t="shared" si="8"/>
        <v>0</v>
      </c>
      <c r="BR34">
        <f t="shared" si="9"/>
        <v>0</v>
      </c>
      <c r="BS34">
        <f t="shared" si="10"/>
        <v>0</v>
      </c>
      <c r="BT34">
        <f t="shared" si="11"/>
        <v>199</v>
      </c>
      <c r="BU34">
        <f t="shared" si="12"/>
        <v>0</v>
      </c>
      <c r="BV34">
        <f t="shared" si="13"/>
        <v>0</v>
      </c>
      <c r="BW34">
        <f t="shared" si="14"/>
        <v>0</v>
      </c>
      <c r="BX34">
        <f t="shared" si="15"/>
        <v>0</v>
      </c>
      <c r="BY34">
        <f t="shared" si="16"/>
        <v>0</v>
      </c>
      <c r="BZ34">
        <f t="shared" si="17"/>
        <v>0</v>
      </c>
      <c r="CA34">
        <f t="shared" si="18"/>
        <v>0</v>
      </c>
      <c r="CB34">
        <f t="shared" si="19"/>
        <v>0</v>
      </c>
      <c r="CC34">
        <f t="shared" si="20"/>
        <v>0</v>
      </c>
      <c r="CD34">
        <f t="shared" si="21"/>
        <v>0</v>
      </c>
      <c r="CE34">
        <f t="shared" si="22"/>
        <v>0</v>
      </c>
      <c r="CF34">
        <f t="shared" si="23"/>
        <v>0</v>
      </c>
      <c r="CG34">
        <f t="shared" si="24"/>
        <v>0</v>
      </c>
      <c r="CH34">
        <f t="shared" si="25"/>
        <v>0</v>
      </c>
      <c r="CI34">
        <f t="shared" si="26"/>
        <v>0</v>
      </c>
      <c r="CJ34">
        <f t="shared" si="27"/>
        <v>0</v>
      </c>
      <c r="CK34">
        <f t="shared" si="28"/>
        <v>0</v>
      </c>
      <c r="CL34">
        <f t="shared" si="29"/>
        <v>0</v>
      </c>
      <c r="CM34">
        <f t="shared" si="30"/>
        <v>0</v>
      </c>
      <c r="CN34">
        <f t="shared" si="31"/>
        <v>0</v>
      </c>
    </row>
    <row r="35" spans="1:92" ht="14.25" customHeight="1" x14ac:dyDescent="0.2">
      <c r="A35" s="1">
        <v>24</v>
      </c>
      <c r="B35" s="1" t="s">
        <v>354</v>
      </c>
      <c r="C35" s="1" t="s">
        <v>427</v>
      </c>
      <c r="D35" s="1" t="s">
        <v>355</v>
      </c>
      <c r="E35" s="96" t="s">
        <v>435</v>
      </c>
      <c r="F35" s="1" t="s">
        <v>156</v>
      </c>
      <c r="G35" s="62" t="s">
        <v>330</v>
      </c>
      <c r="N35" s="62">
        <v>99</v>
      </c>
      <c r="V35" s="63">
        <v>99</v>
      </c>
      <c r="AD35" s="62">
        <v>99</v>
      </c>
      <c r="BC35">
        <f t="shared" si="0"/>
        <v>297</v>
      </c>
      <c r="BD35" s="24">
        <f>IF($O$4&gt;0,(LARGE(($N35,$V35,$AD35,$AL35,$AT35,$BB35),1)),"0")</f>
        <v>99</v>
      </c>
      <c r="BE35" s="24">
        <f t="shared" si="1"/>
        <v>198</v>
      </c>
      <c r="BK35">
        <f t="shared" si="2"/>
        <v>199</v>
      </c>
      <c r="BL35">
        <f t="shared" si="3"/>
        <v>0</v>
      </c>
      <c r="BM35">
        <f t="shared" si="4"/>
        <v>0</v>
      </c>
      <c r="BN35">
        <f t="shared" si="5"/>
        <v>0</v>
      </c>
      <c r="BO35">
        <f t="shared" si="6"/>
        <v>199</v>
      </c>
      <c r="BP35">
        <f t="shared" si="7"/>
        <v>0</v>
      </c>
      <c r="BQ35">
        <f t="shared" si="8"/>
        <v>0</v>
      </c>
      <c r="BR35">
        <f t="shared" si="9"/>
        <v>0</v>
      </c>
      <c r="BS35">
        <f t="shared" si="10"/>
        <v>0</v>
      </c>
      <c r="BT35">
        <f t="shared" si="11"/>
        <v>0</v>
      </c>
      <c r="BU35">
        <f t="shared" si="12"/>
        <v>0</v>
      </c>
      <c r="BV35">
        <f t="shared" si="13"/>
        <v>0</v>
      </c>
      <c r="BW35">
        <f t="shared" si="14"/>
        <v>0</v>
      </c>
      <c r="BX35">
        <f t="shared" si="15"/>
        <v>0</v>
      </c>
      <c r="BY35">
        <f t="shared" si="16"/>
        <v>0</v>
      </c>
      <c r="BZ35">
        <f t="shared" si="17"/>
        <v>0</v>
      </c>
      <c r="CA35">
        <f t="shared" si="18"/>
        <v>0</v>
      </c>
      <c r="CB35">
        <f t="shared" si="19"/>
        <v>0</v>
      </c>
      <c r="CC35">
        <f t="shared" si="20"/>
        <v>0</v>
      </c>
      <c r="CD35">
        <f t="shared" si="21"/>
        <v>0</v>
      </c>
      <c r="CE35">
        <f t="shared" si="22"/>
        <v>0</v>
      </c>
      <c r="CF35">
        <f t="shared" si="23"/>
        <v>0</v>
      </c>
      <c r="CG35">
        <f t="shared" si="24"/>
        <v>0</v>
      </c>
      <c r="CH35">
        <f t="shared" si="25"/>
        <v>0</v>
      </c>
      <c r="CI35">
        <f t="shared" si="26"/>
        <v>0</v>
      </c>
      <c r="CJ35">
        <f t="shared" si="27"/>
        <v>0</v>
      </c>
      <c r="CK35">
        <f t="shared" si="28"/>
        <v>0</v>
      </c>
      <c r="CL35">
        <f t="shared" si="29"/>
        <v>0</v>
      </c>
      <c r="CM35">
        <f t="shared" si="30"/>
        <v>0</v>
      </c>
      <c r="CN35">
        <f t="shared" si="31"/>
        <v>0</v>
      </c>
    </row>
    <row r="36" spans="1:92" x14ac:dyDescent="0.2">
      <c r="A36" s="1">
        <v>24</v>
      </c>
      <c r="B36" s="1" t="s">
        <v>333</v>
      </c>
      <c r="C36" s="1" t="s">
        <v>433</v>
      </c>
      <c r="D36" s="1" t="s">
        <v>334</v>
      </c>
      <c r="E36" s="96" t="s">
        <v>435</v>
      </c>
      <c r="F36" s="1" t="s">
        <v>156</v>
      </c>
      <c r="G36" s="62" t="s">
        <v>330</v>
      </c>
      <c r="N36" s="62">
        <v>99</v>
      </c>
      <c r="V36" s="63">
        <v>99</v>
      </c>
      <c r="AD36" s="62">
        <v>99</v>
      </c>
      <c r="BC36">
        <f t="shared" si="0"/>
        <v>297</v>
      </c>
      <c r="BD36" s="24">
        <f>IF($O$4&gt;0,(LARGE(($N36,$V36,$AD36,$AL36,$AT36,$BB36),1)),"0")</f>
        <v>99</v>
      </c>
      <c r="BE36" s="24">
        <f t="shared" si="1"/>
        <v>198</v>
      </c>
      <c r="BK36">
        <f t="shared" si="2"/>
        <v>199</v>
      </c>
      <c r="BL36">
        <f t="shared" si="3"/>
        <v>0</v>
      </c>
      <c r="BM36">
        <f t="shared" si="4"/>
        <v>0</v>
      </c>
      <c r="BN36">
        <f t="shared" si="5"/>
        <v>0</v>
      </c>
      <c r="BO36">
        <f t="shared" si="6"/>
        <v>199</v>
      </c>
      <c r="BP36">
        <f t="shared" si="7"/>
        <v>0</v>
      </c>
      <c r="BQ36">
        <f t="shared" si="8"/>
        <v>0</v>
      </c>
      <c r="BR36">
        <f t="shared" si="9"/>
        <v>0</v>
      </c>
      <c r="BS36">
        <f t="shared" si="10"/>
        <v>0</v>
      </c>
      <c r="BT36">
        <f t="shared" si="11"/>
        <v>0</v>
      </c>
      <c r="BU36">
        <f t="shared" si="12"/>
        <v>0</v>
      </c>
      <c r="BV36">
        <f t="shared" si="13"/>
        <v>0</v>
      </c>
      <c r="BW36">
        <f t="shared" si="14"/>
        <v>0</v>
      </c>
      <c r="BX36">
        <f t="shared" si="15"/>
        <v>0</v>
      </c>
      <c r="BY36">
        <f t="shared" si="16"/>
        <v>0</v>
      </c>
      <c r="BZ36">
        <f t="shared" si="17"/>
        <v>0</v>
      </c>
      <c r="CA36">
        <f t="shared" si="18"/>
        <v>0</v>
      </c>
      <c r="CB36">
        <f t="shared" si="19"/>
        <v>0</v>
      </c>
      <c r="CC36">
        <f t="shared" si="20"/>
        <v>0</v>
      </c>
      <c r="CD36">
        <f t="shared" si="21"/>
        <v>0</v>
      </c>
      <c r="CE36">
        <f t="shared" si="22"/>
        <v>0</v>
      </c>
      <c r="CF36">
        <f t="shared" si="23"/>
        <v>0</v>
      </c>
      <c r="CG36">
        <f t="shared" si="24"/>
        <v>0</v>
      </c>
      <c r="CH36">
        <f t="shared" si="25"/>
        <v>0</v>
      </c>
      <c r="CI36">
        <f t="shared" si="26"/>
        <v>0</v>
      </c>
      <c r="CJ36">
        <f t="shared" si="27"/>
        <v>0</v>
      </c>
      <c r="CK36">
        <f t="shared" si="28"/>
        <v>0</v>
      </c>
      <c r="CL36">
        <f t="shared" si="29"/>
        <v>0</v>
      </c>
      <c r="CM36">
        <f t="shared" si="30"/>
        <v>0</v>
      </c>
      <c r="CN36">
        <f t="shared" si="31"/>
        <v>0</v>
      </c>
    </row>
    <row r="37" spans="1:92" x14ac:dyDescent="0.2">
      <c r="A37" s="1">
        <v>24</v>
      </c>
      <c r="B37" s="1" t="s">
        <v>356</v>
      </c>
      <c r="C37" s="1" t="s">
        <v>433</v>
      </c>
      <c r="D37" s="1" t="s">
        <v>357</v>
      </c>
      <c r="E37" s="96" t="s">
        <v>435</v>
      </c>
      <c r="F37" s="1" t="s">
        <v>156</v>
      </c>
      <c r="G37" s="62" t="s">
        <v>330</v>
      </c>
      <c r="N37" s="62">
        <v>99</v>
      </c>
      <c r="V37" s="63">
        <v>99</v>
      </c>
      <c r="AD37" s="62">
        <v>99</v>
      </c>
      <c r="BC37">
        <f t="shared" si="0"/>
        <v>297</v>
      </c>
      <c r="BD37" s="24">
        <f>IF($O$4&gt;0,(LARGE(($N37,$V37,$AD37,$AL37,$AT37,$BB37),1)),"0")</f>
        <v>99</v>
      </c>
      <c r="BE37" s="24">
        <f t="shared" si="1"/>
        <v>198</v>
      </c>
      <c r="BK37">
        <f t="shared" si="2"/>
        <v>199</v>
      </c>
      <c r="BL37">
        <f t="shared" si="3"/>
        <v>0</v>
      </c>
      <c r="BM37">
        <f t="shared" si="4"/>
        <v>0</v>
      </c>
      <c r="BN37">
        <f t="shared" si="5"/>
        <v>0</v>
      </c>
      <c r="BO37">
        <f t="shared" si="6"/>
        <v>199</v>
      </c>
      <c r="BP37">
        <f t="shared" si="7"/>
        <v>0</v>
      </c>
      <c r="BQ37">
        <f t="shared" si="8"/>
        <v>0</v>
      </c>
      <c r="BR37">
        <f t="shared" si="9"/>
        <v>0</v>
      </c>
      <c r="BS37">
        <f t="shared" si="10"/>
        <v>0</v>
      </c>
      <c r="BT37">
        <f t="shared" si="11"/>
        <v>0</v>
      </c>
      <c r="BU37">
        <f t="shared" si="12"/>
        <v>0</v>
      </c>
      <c r="BV37">
        <f t="shared" si="13"/>
        <v>0</v>
      </c>
      <c r="BW37">
        <f t="shared" si="14"/>
        <v>0</v>
      </c>
      <c r="BX37">
        <f t="shared" si="15"/>
        <v>0</v>
      </c>
      <c r="BY37">
        <f t="shared" si="16"/>
        <v>0</v>
      </c>
      <c r="BZ37">
        <f t="shared" si="17"/>
        <v>0</v>
      </c>
      <c r="CA37">
        <f t="shared" si="18"/>
        <v>0</v>
      </c>
      <c r="CB37">
        <f t="shared" si="19"/>
        <v>0</v>
      </c>
      <c r="CC37">
        <f t="shared" si="20"/>
        <v>0</v>
      </c>
      <c r="CD37">
        <f t="shared" si="21"/>
        <v>0</v>
      </c>
      <c r="CE37">
        <f t="shared" si="22"/>
        <v>0</v>
      </c>
      <c r="CF37">
        <f t="shared" si="23"/>
        <v>0</v>
      </c>
      <c r="CG37">
        <f t="shared" si="24"/>
        <v>0</v>
      </c>
      <c r="CH37">
        <f t="shared" si="25"/>
        <v>0</v>
      </c>
      <c r="CI37">
        <f t="shared" si="26"/>
        <v>0</v>
      </c>
      <c r="CJ37">
        <f t="shared" si="27"/>
        <v>0</v>
      </c>
      <c r="CK37">
        <f t="shared" si="28"/>
        <v>0</v>
      </c>
      <c r="CL37">
        <f t="shared" si="29"/>
        <v>0</v>
      </c>
      <c r="CM37">
        <f t="shared" si="30"/>
        <v>0</v>
      </c>
      <c r="CN37">
        <f t="shared" si="31"/>
        <v>0</v>
      </c>
    </row>
    <row r="38" spans="1:92" x14ac:dyDescent="0.2">
      <c r="A38" s="1">
        <v>24</v>
      </c>
      <c r="B38" s="1" t="s">
        <v>358</v>
      </c>
      <c r="C38" s="1" t="s">
        <v>433</v>
      </c>
      <c r="D38" s="1" t="s">
        <v>359</v>
      </c>
      <c r="E38" s="96" t="s">
        <v>435</v>
      </c>
      <c r="F38" s="1" t="s">
        <v>156</v>
      </c>
      <c r="G38" s="62" t="s">
        <v>330</v>
      </c>
      <c r="N38" s="62">
        <v>99</v>
      </c>
      <c r="V38" s="63">
        <v>99</v>
      </c>
      <c r="AD38" s="62">
        <v>99</v>
      </c>
      <c r="BC38">
        <f t="shared" si="0"/>
        <v>297</v>
      </c>
      <c r="BD38" s="24">
        <f>IF($O$4&gt;0,(LARGE(($N38,$V38,$AD38,$AL38,$AT38,$BB38),1)),"0")</f>
        <v>99</v>
      </c>
      <c r="BE38" s="24">
        <f t="shared" si="1"/>
        <v>198</v>
      </c>
      <c r="BK38">
        <f t="shared" si="2"/>
        <v>199</v>
      </c>
      <c r="BL38">
        <f t="shared" si="3"/>
        <v>0</v>
      </c>
      <c r="BM38">
        <f t="shared" si="4"/>
        <v>0</v>
      </c>
      <c r="BN38">
        <f t="shared" si="5"/>
        <v>0</v>
      </c>
      <c r="BO38">
        <f t="shared" si="6"/>
        <v>199</v>
      </c>
      <c r="BP38">
        <f t="shared" si="7"/>
        <v>0</v>
      </c>
      <c r="BQ38">
        <f t="shared" si="8"/>
        <v>0</v>
      </c>
      <c r="BR38">
        <f t="shared" si="9"/>
        <v>0</v>
      </c>
      <c r="BS38">
        <f t="shared" si="10"/>
        <v>0</v>
      </c>
      <c r="BT38">
        <f t="shared" si="11"/>
        <v>0</v>
      </c>
      <c r="BU38">
        <f t="shared" si="12"/>
        <v>0</v>
      </c>
      <c r="BV38">
        <f t="shared" si="13"/>
        <v>0</v>
      </c>
      <c r="BW38">
        <f t="shared" si="14"/>
        <v>0</v>
      </c>
      <c r="BX38">
        <f t="shared" si="15"/>
        <v>0</v>
      </c>
      <c r="BY38">
        <f t="shared" si="16"/>
        <v>0</v>
      </c>
      <c r="BZ38">
        <f t="shared" si="17"/>
        <v>0</v>
      </c>
      <c r="CA38">
        <f t="shared" si="18"/>
        <v>0</v>
      </c>
      <c r="CB38">
        <f t="shared" si="19"/>
        <v>0</v>
      </c>
      <c r="CC38">
        <f t="shared" si="20"/>
        <v>0</v>
      </c>
      <c r="CD38">
        <f t="shared" si="21"/>
        <v>0</v>
      </c>
      <c r="CE38">
        <f t="shared" si="22"/>
        <v>0</v>
      </c>
      <c r="CF38">
        <f t="shared" si="23"/>
        <v>0</v>
      </c>
      <c r="CG38">
        <f t="shared" si="24"/>
        <v>0</v>
      </c>
      <c r="CH38">
        <f t="shared" si="25"/>
        <v>0</v>
      </c>
      <c r="CI38">
        <f t="shared" si="26"/>
        <v>0</v>
      </c>
      <c r="CJ38">
        <f t="shared" si="27"/>
        <v>0</v>
      </c>
      <c r="CK38">
        <f t="shared" si="28"/>
        <v>0</v>
      </c>
      <c r="CL38">
        <f t="shared" si="29"/>
        <v>0</v>
      </c>
      <c r="CM38">
        <f t="shared" si="30"/>
        <v>0</v>
      </c>
      <c r="CN38">
        <f t="shared" si="31"/>
        <v>0</v>
      </c>
    </row>
  </sheetData>
  <sheetProtection sheet="1" objects="1" scenarios="1"/>
  <sortState xmlns:xlrd2="http://schemas.microsoft.com/office/spreadsheetml/2017/richdata2" ref="A9:XFD39">
    <sortCondition ref="BE9"/>
  </sortState>
  <mergeCells count="32"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</mergeCells>
  <dataValidations count="8">
    <dataValidation type="whole" allowBlank="1" showInputMessage="1" showErrorMessage="1" sqref="BG3" xr:uid="{1C033E9E-8AC0-49FC-A210-C02D0678F898}">
      <formula1>1</formula1>
      <formula2>4</formula2>
    </dataValidation>
    <dataValidation type="whole" allowBlank="1" showInputMessage="1" showErrorMessage="1" sqref="BG4" xr:uid="{0A10C9AB-BC44-4B49-B326-5D7E9C6A9B7D}">
      <formula1>1</formula1>
      <formula2>2</formula2>
    </dataValidation>
    <dataValidation type="whole" operator="lessThan" allowBlank="1" showInputMessage="1" showErrorMessage="1" sqref="BG5" xr:uid="{6C9858F9-045D-4126-B887-091D8DD03F2A}">
      <formula1>9</formula1>
    </dataValidation>
    <dataValidation type="whole" operator="lessThan" allowBlank="1" showInputMessage="1" showErrorMessage="1" sqref="BG6" xr:uid="{506BAB44-C948-4893-9A72-4BB7E6B24822}">
      <formula1>340</formula1>
    </dataValidation>
    <dataValidation type="list" allowBlank="1" showInputMessage="1" showErrorMessage="1" sqref="BH1:BH2 BH9:BH65376" xr:uid="{628668DD-7C0B-4DA2-9813-25273B1796DB}">
      <formula1>"ja,nee"</formula1>
    </dataValidation>
    <dataValidation type="decimal" allowBlank="1" showInputMessage="1" showErrorMessage="1" sqref="H1:H2 K1:K2 P1:P2 S1:S2 X1:X2 AA1:AA2 AI1:AI2 AF1:AF2 AN1:AN2 AQ1:AQ2 AY1:AY2 AV1:AV2 AV9:AV65376 AY9:AY65376 AN9:AN65376 AQ9:AQ65376 AF9:AF65376 K9:K65376 S9:S65376 P9:P65376 X9:X65376 AA9:AA65376 H9:H65376 AI9:AI65376" xr:uid="{C880F10D-AE66-40A4-BFCF-7E991E406170}">
      <formula1>0</formula1>
      <formula2>999</formula2>
    </dataValidation>
    <dataValidation type="decimal" allowBlank="1" showInputMessage="1" showErrorMessage="1" sqref="L1:L2 I1:I2 T1:T2 Q1:Q2 AG1:AG2 AB1:AB2 Y1:Y2 AJ1:AJ2 AR1:AR2 AO1:AO2 AW1:AW2 AZ1:AZ2 AZ9:AZ65376 AW9:AW65376 AR9:AR65376 AO9:AO65376 AJ9:AJ65376 Q9:Q65376 AG9:AG65376 AB9:AB65376 I9:I65376 T9:T65376 Y9:Y65376 L9:L65376" xr:uid="{5A9AE603-A607-411D-B4D8-621EBCB6FD8D}">
      <formula1>0</formula1>
      <formula2>10</formula2>
    </dataValidation>
    <dataValidation operator="lessThan" allowBlank="1" showInputMessage="1" showErrorMessage="1" sqref="O1:O2 AE1:AE2 AU1:AU2 AU9:AU65376 AE9:AE65376 O9:O65376" xr:uid="{CFCFC15E-A5A6-41AC-823C-A73F03D67FF1}"/>
  </dataValidations>
  <printOptions headings="1" gridLines="1"/>
  <pageMargins left="0.19685039370078741" right="0" top="0.98425196850393704" bottom="0.98425196850393704" header="0.51181102362204722" footer="0.51181102362204722"/>
  <pageSetup paperSize="9" scale="7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9201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02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03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04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05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06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07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08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09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10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11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12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13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14" r:id="rId17" name="Button 14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15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16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17" r:id="rId20" name="Button 17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18" r:id="rId21" name="Button 18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19" r:id="rId22" name="Button 19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20" r:id="rId23" name="Button 20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3">
    <pageSetUpPr fitToPage="1"/>
  </sheetPr>
  <dimension ref="A1:CN20"/>
  <sheetViews>
    <sheetView workbookViewId="0">
      <pane xSplit="5" ySplit="8" topLeftCell="H9" activePane="bottomRight" state="frozen"/>
      <selection activeCell="C4" sqref="C4:E4"/>
      <selection pane="topRight" activeCell="C4" sqref="C4:E4"/>
      <selection pane="bottomLeft" activeCell="C4" sqref="C4:E4"/>
      <selection pane="bottomRight" activeCell="BH12" sqref="BH12"/>
    </sheetView>
  </sheetViews>
  <sheetFormatPr defaultColWidth="9.140625" defaultRowHeight="12.75" x14ac:dyDescent="0.2"/>
  <cols>
    <col min="1" max="1" width="4.7109375" style="1" customWidth="1"/>
    <col min="2" max="2" width="10.140625" style="1" customWidth="1"/>
    <col min="3" max="4" width="22.7109375" style="1" customWidth="1"/>
    <col min="5" max="5" width="6.7109375" style="96" hidden="1" customWidth="1"/>
    <col min="6" max="6" width="18.7109375" style="1" customWidth="1"/>
    <col min="7" max="7" width="3.7109375" style="62" customWidth="1"/>
    <col min="8" max="8" width="5.28515625" style="80" customWidth="1"/>
    <col min="9" max="9" width="4.140625" style="67" hidden="1" customWidth="1"/>
    <col min="10" max="10" width="3.7109375" style="87" customWidth="1"/>
    <col min="11" max="11" width="5.28515625" style="81" customWidth="1"/>
    <col min="12" max="12" width="4.140625" style="68" hidden="1" customWidth="1"/>
    <col min="13" max="14" width="3" style="62" customWidth="1"/>
    <col min="15" max="15" width="3.7109375" style="63" customWidth="1"/>
    <col min="16" max="16" width="5.28515625" style="82" customWidth="1"/>
    <col min="17" max="17" width="4.140625" style="70" hidden="1" customWidth="1"/>
    <col min="18" max="18" width="3.7109375" style="63" customWidth="1"/>
    <col min="19" max="19" width="5.28515625" style="82" customWidth="1"/>
    <col min="20" max="20" width="4.140625" style="70" hidden="1" customWidth="1"/>
    <col min="21" max="22" width="3" style="63" customWidth="1"/>
    <col min="23" max="23" width="3.7109375" style="62" customWidth="1"/>
    <col min="24" max="24" width="5.28515625" style="81" customWidth="1"/>
    <col min="25" max="25" width="4.140625" style="68" hidden="1" customWidth="1"/>
    <col min="26" max="26" width="3.7109375" style="62" customWidth="1"/>
    <col min="27" max="27" width="5.28515625" style="81" customWidth="1"/>
    <col min="28" max="28" width="4.140625" style="68" hidden="1" customWidth="1"/>
    <col min="29" max="30" width="3" style="62" customWidth="1"/>
    <col min="31" max="31" width="3.7109375" style="63" hidden="1" customWidth="1"/>
    <col min="32" max="32" width="5.28515625" style="82" hidden="1" customWidth="1"/>
    <col min="33" max="33" width="4.140625" style="70" hidden="1" customWidth="1"/>
    <col min="34" max="34" width="3.7109375" style="63" hidden="1" customWidth="1"/>
    <col min="35" max="35" width="5.28515625" style="82" hidden="1" customWidth="1"/>
    <col min="36" max="36" width="4.140625" style="70" hidden="1" customWidth="1"/>
    <col min="37" max="38" width="3" style="63" hidden="1" customWidth="1"/>
    <col min="39" max="39" width="3.7109375" style="62" hidden="1" customWidth="1"/>
    <col min="40" max="40" width="5.28515625" style="81" hidden="1" customWidth="1"/>
    <col min="41" max="41" width="4.140625" style="68" hidden="1" customWidth="1"/>
    <col min="42" max="42" width="3.7109375" style="62" hidden="1" customWidth="1"/>
    <col min="43" max="43" width="5.28515625" style="81" hidden="1" customWidth="1"/>
    <col min="44" max="44" width="4.140625" style="68" hidden="1" customWidth="1"/>
    <col min="45" max="46" width="3" style="62" hidden="1" customWidth="1"/>
    <col min="47" max="47" width="3.7109375" style="63" hidden="1" customWidth="1"/>
    <col min="48" max="48" width="5.28515625" style="82" hidden="1" customWidth="1"/>
    <col min="49" max="49" width="4.140625" style="70" hidden="1" customWidth="1"/>
    <col min="50" max="50" width="3.7109375" style="63" hidden="1" customWidth="1"/>
    <col min="51" max="51" width="5.28515625" style="82" hidden="1" customWidth="1"/>
    <col min="52" max="52" width="4.140625" style="70" hidden="1" customWidth="1"/>
    <col min="53" max="54" width="3" style="63" hidden="1" customWidth="1"/>
    <col min="55" max="55" width="5.7109375" customWidth="1"/>
    <col min="56" max="56" width="5.5703125" bestFit="1" customWidth="1"/>
    <col min="57" max="57" width="6" customWidth="1"/>
    <col min="58" max="58" width="4" style="1" customWidth="1"/>
    <col min="59" max="59" width="4.85546875" style="1" customWidth="1"/>
    <col min="60" max="60" width="5.42578125" style="1" customWidth="1"/>
    <col min="61" max="61" width="17.28515625" style="1" customWidth="1"/>
    <col min="62" max="62" width="0" hidden="1" customWidth="1"/>
    <col min="63" max="63" width="4" hidden="1" customWidth="1"/>
    <col min="64" max="64" width="5" hidden="1" customWidth="1"/>
    <col min="65" max="65" width="4" hidden="1" customWidth="1"/>
    <col min="66" max="66" width="6.7109375" hidden="1" customWidth="1"/>
    <col min="67" max="67" width="5.7109375" hidden="1" customWidth="1"/>
    <col min="68" max="68" width="4" hidden="1" customWidth="1"/>
    <col min="69" max="69" width="5" hidden="1" customWidth="1"/>
    <col min="70" max="70" width="4" hidden="1" customWidth="1"/>
    <col min="71" max="71" width="6.7109375" hidden="1" customWidth="1"/>
    <col min="72" max="72" width="5.7109375" hidden="1" customWidth="1"/>
    <col min="73" max="73" width="4" hidden="1" customWidth="1"/>
    <col min="74" max="74" width="5" hidden="1" customWidth="1"/>
    <col min="75" max="75" width="4" hidden="1" customWidth="1"/>
    <col min="76" max="76" width="6.7109375" hidden="1" customWidth="1"/>
    <col min="77" max="77" width="5.7109375" hidden="1" customWidth="1"/>
    <col min="78" max="78" width="4" hidden="1" customWidth="1"/>
    <col min="79" max="79" width="5" hidden="1" customWidth="1"/>
    <col min="80" max="80" width="4" hidden="1" customWidth="1"/>
    <col min="81" max="81" width="6.7109375" hidden="1" customWidth="1"/>
    <col min="82" max="82" width="6.28515625" hidden="1" customWidth="1"/>
    <col min="83" max="83" width="4" hidden="1" customWidth="1"/>
    <col min="84" max="84" width="5" hidden="1" customWidth="1"/>
    <col min="85" max="85" width="4" hidden="1" customWidth="1"/>
    <col min="86" max="86" width="6.7109375" hidden="1" customWidth="1"/>
    <col min="87" max="87" width="5.7109375" hidden="1" customWidth="1"/>
    <col min="88" max="88" width="4" hidden="1" customWidth="1"/>
    <col min="89" max="89" width="5" hidden="1" customWidth="1"/>
    <col min="90" max="90" width="4" hidden="1" customWidth="1"/>
    <col min="91" max="91" width="6.7109375" hidden="1" customWidth="1"/>
    <col min="92" max="92" width="6.28515625" hidden="1" customWidth="1"/>
  </cols>
  <sheetData>
    <row r="1" spans="1:92" x14ac:dyDescent="0.2">
      <c r="A1" s="137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9"/>
    </row>
    <row r="2" spans="1:92" ht="12.75" hidden="1" customHeight="1" x14ac:dyDescent="0.2">
      <c r="A2" s="9"/>
      <c r="B2" s="9"/>
      <c r="C2" s="9"/>
      <c r="D2" s="9"/>
      <c r="E2" s="99"/>
      <c r="F2" s="9"/>
      <c r="G2" s="84"/>
      <c r="H2" s="79"/>
      <c r="I2" s="65"/>
      <c r="J2" s="85"/>
      <c r="N2" s="62">
        <v>1</v>
      </c>
      <c r="O2" s="88"/>
      <c r="V2" s="63">
        <v>2</v>
      </c>
      <c r="W2" s="84"/>
      <c r="AD2" s="62">
        <v>3</v>
      </c>
      <c r="AE2" s="88"/>
      <c r="AL2" s="63">
        <v>4</v>
      </c>
      <c r="AM2" s="84"/>
      <c r="AT2" s="62">
        <v>5</v>
      </c>
      <c r="AU2" s="88"/>
      <c r="BB2" s="63">
        <v>6</v>
      </c>
      <c r="BC2">
        <f>N2+V2+AD2+AL2+AT2+BB2</f>
        <v>21</v>
      </c>
      <c r="BD2" s="24">
        <f>IF($O$4&gt;0,(LARGE(($N2,$V2,$AD2,$AL2,$AT2,$BB2),1)),"0")</f>
        <v>6</v>
      </c>
      <c r="BE2" s="24">
        <f>BC2-BD2</f>
        <v>15</v>
      </c>
      <c r="BF2" s="1" t="str">
        <f>IF($O$4&gt;1,(LARGE(($N2,$V2,$AD2,$AL2,$AT2,$BB2),1))+(LARGE(($N2,$V2,$AD2,$AL2,$AT2,$BB2),2)),"0")</f>
        <v>0</v>
      </c>
      <c r="BK2">
        <f>IF(G2&gt;99,199,G2)</f>
        <v>0</v>
      </c>
      <c r="BL2">
        <f>IF(H2&gt;99,0,H2)</f>
        <v>0</v>
      </c>
      <c r="BM2">
        <f>IF(J2&gt;99,199,J2)</f>
        <v>0</v>
      </c>
      <c r="BN2">
        <f>IF(K2&gt;99,0,K2)</f>
        <v>0</v>
      </c>
      <c r="BO2">
        <f>BK2+BM2</f>
        <v>0</v>
      </c>
      <c r="BP2">
        <f>IF(O2&gt;99,199,O2)</f>
        <v>0</v>
      </c>
      <c r="BQ2">
        <f>IF(P2&gt;99,0,P2)</f>
        <v>0</v>
      </c>
      <c r="BR2">
        <f>IF(R2&gt;99,199,R2)</f>
        <v>0</v>
      </c>
      <c r="BS2">
        <f>IF(S2&gt;99,0,S2)</f>
        <v>0</v>
      </c>
      <c r="BT2">
        <f>BP2+BR2</f>
        <v>0</v>
      </c>
      <c r="BU2">
        <f>IF(W2&gt;99,199,W2)</f>
        <v>0</v>
      </c>
      <c r="BV2">
        <f>IF(X2&gt;99,0,X2)</f>
        <v>0</v>
      </c>
      <c r="BW2">
        <f>IF(Z2&gt;99,199,Z2)</f>
        <v>0</v>
      </c>
      <c r="BX2">
        <f>IF(AA2&gt;99,0,AA2)</f>
        <v>0</v>
      </c>
      <c r="BY2">
        <f>BU2+BW2</f>
        <v>0</v>
      </c>
      <c r="BZ2">
        <f>IF(AE2&gt;99,199,AE2)</f>
        <v>0</v>
      </c>
      <c r="CA2">
        <f>IF(AF2&gt;99,0,AF2)</f>
        <v>0</v>
      </c>
      <c r="CB2">
        <f>IF(AH2&gt;99,199,AH2)</f>
        <v>0</v>
      </c>
      <c r="CC2">
        <f>IF(AI2&gt;99,0,AI2)</f>
        <v>0</v>
      </c>
      <c r="CD2">
        <f>BZ2+CB2</f>
        <v>0</v>
      </c>
      <c r="CE2">
        <f>IF(AM2&gt;99,199,AM2)</f>
        <v>0</v>
      </c>
      <c r="CF2">
        <f>IF(AN2&gt;99,0,AN2)</f>
        <v>0</v>
      </c>
      <c r="CG2">
        <f>IF(AP2&gt;99,199,AP2)</f>
        <v>0</v>
      </c>
      <c r="CH2">
        <f>IF(AQ2&gt;99,0,AQ2)</f>
        <v>0</v>
      </c>
      <c r="CI2">
        <f>CE2+CG2</f>
        <v>0</v>
      </c>
      <c r="CJ2">
        <f>IF(AU2&gt;99,199,AU2)</f>
        <v>0</v>
      </c>
      <c r="CK2">
        <f>IF(AV2&gt;99,0,AV2)</f>
        <v>0</v>
      </c>
      <c r="CL2">
        <f>IF(AX2&gt;99,199,AX2)</f>
        <v>0</v>
      </c>
      <c r="CM2">
        <f>IF(AY2&gt;99,0,AY2)</f>
        <v>0</v>
      </c>
      <c r="CN2">
        <f>CJ2+CL2</f>
        <v>0</v>
      </c>
    </row>
    <row r="3" spans="1:92" x14ac:dyDescent="0.2">
      <c r="A3" s="106" t="s">
        <v>8</v>
      </c>
      <c r="B3" s="108"/>
      <c r="C3" s="140" t="str">
        <f>Instellingen!B3</f>
        <v>Kring NVF</v>
      </c>
      <c r="D3" s="141"/>
      <c r="E3" s="142"/>
      <c r="F3" s="106" t="s">
        <v>27</v>
      </c>
      <c r="G3" s="107"/>
      <c r="H3" s="107"/>
      <c r="I3" s="107"/>
      <c r="J3" s="107"/>
      <c r="K3" s="107"/>
      <c r="L3" s="107"/>
      <c r="M3" s="107"/>
      <c r="N3" s="108"/>
      <c r="O3" s="143"/>
      <c r="P3" s="144"/>
      <c r="Q3" s="144"/>
      <c r="R3" s="144"/>
      <c r="S3" s="144"/>
      <c r="T3" s="144"/>
      <c r="U3" s="144"/>
      <c r="V3" s="145"/>
      <c r="W3" s="109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106" t="s">
        <v>26</v>
      </c>
      <c r="BD3" s="107"/>
      <c r="BE3" s="107"/>
      <c r="BF3" s="108"/>
      <c r="BG3" s="20">
        <f>Instellingen!B6</f>
        <v>3</v>
      </c>
      <c r="BH3" s="146"/>
      <c r="BI3" s="147"/>
    </row>
    <row r="4" spans="1:92" x14ac:dyDescent="0.2">
      <c r="A4" s="106" t="s">
        <v>9</v>
      </c>
      <c r="B4" s="108"/>
      <c r="C4" s="152" t="s">
        <v>128</v>
      </c>
      <c r="D4" s="141"/>
      <c r="E4" s="142"/>
      <c r="F4" s="106" t="s">
        <v>33</v>
      </c>
      <c r="G4" s="107"/>
      <c r="H4" s="107"/>
      <c r="I4" s="107"/>
      <c r="J4" s="107"/>
      <c r="K4" s="107"/>
      <c r="L4" s="107"/>
      <c r="M4" s="107"/>
      <c r="N4" s="108"/>
      <c r="O4" s="140">
        <f>Instellingen!B7</f>
        <v>1</v>
      </c>
      <c r="P4" s="141"/>
      <c r="Q4" s="141"/>
      <c r="R4" s="141"/>
      <c r="S4" s="141"/>
      <c r="T4" s="141"/>
      <c r="U4" s="141"/>
      <c r="V4" s="142"/>
      <c r="W4" s="112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4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106"/>
      <c r="BD4" s="107"/>
      <c r="BE4" s="107"/>
      <c r="BF4" s="108"/>
      <c r="BG4" s="20"/>
      <c r="BH4" s="148"/>
      <c r="BI4" s="149"/>
    </row>
    <row r="5" spans="1:92" x14ac:dyDescent="0.2">
      <c r="A5" s="106" t="s">
        <v>10</v>
      </c>
      <c r="B5" s="108"/>
      <c r="C5" s="140"/>
      <c r="D5" s="141"/>
      <c r="E5" s="142"/>
      <c r="F5" s="106" t="s">
        <v>11</v>
      </c>
      <c r="G5" s="107"/>
      <c r="H5" s="107"/>
      <c r="I5" s="107"/>
      <c r="J5" s="107"/>
      <c r="K5" s="107"/>
      <c r="L5" s="107"/>
      <c r="M5" s="107"/>
      <c r="N5" s="108"/>
      <c r="O5" s="140">
        <f>Instellingen!B5</f>
        <v>99</v>
      </c>
      <c r="P5" s="141"/>
      <c r="Q5" s="141"/>
      <c r="R5" s="141"/>
      <c r="S5" s="141"/>
      <c r="T5" s="141"/>
      <c r="U5" s="141"/>
      <c r="V5" s="142"/>
      <c r="W5" s="115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7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118" t="s">
        <v>12</v>
      </c>
      <c r="BD5" s="119"/>
      <c r="BE5" s="119"/>
      <c r="BF5" s="120"/>
      <c r="BG5" s="8"/>
      <c r="BH5" s="148"/>
      <c r="BI5" s="149"/>
    </row>
    <row r="6" spans="1:92" ht="12.75" customHeight="1" x14ac:dyDescent="0.2">
      <c r="A6" s="153"/>
      <c r="B6" s="154"/>
      <c r="C6" s="154"/>
      <c r="D6" s="154"/>
      <c r="E6" s="155"/>
      <c r="F6" s="36" t="s">
        <v>13</v>
      </c>
      <c r="G6" s="131" t="str">
        <f>Instellingen!B40</f>
        <v>Hierden</v>
      </c>
      <c r="H6" s="132"/>
      <c r="I6" s="132"/>
      <c r="J6" s="132"/>
      <c r="K6" s="132"/>
      <c r="L6" s="132"/>
      <c r="M6" s="132"/>
      <c r="N6" s="133"/>
      <c r="O6" s="134" t="str">
        <f>Instellingen!B41</f>
        <v>Nunspeet</v>
      </c>
      <c r="P6" s="135"/>
      <c r="Q6" s="135"/>
      <c r="R6" s="135"/>
      <c r="S6" s="135"/>
      <c r="T6" s="135"/>
      <c r="U6" s="135"/>
      <c r="V6" s="136"/>
      <c r="W6" s="131" t="str">
        <f>Instellingen!B42</f>
        <v>Wezep</v>
      </c>
      <c r="X6" s="132"/>
      <c r="Y6" s="132"/>
      <c r="Z6" s="132"/>
      <c r="AA6" s="132"/>
      <c r="AB6" s="132"/>
      <c r="AC6" s="132"/>
      <c r="AD6" s="133"/>
      <c r="AE6" s="134" t="str">
        <f>Instellingen!B43</f>
        <v xml:space="preserve"> </v>
      </c>
      <c r="AF6" s="135"/>
      <c r="AG6" s="135"/>
      <c r="AH6" s="135"/>
      <c r="AI6" s="135"/>
      <c r="AJ6" s="135"/>
      <c r="AK6" s="135"/>
      <c r="AL6" s="136"/>
      <c r="AM6" s="131" t="str">
        <f>Instellingen!B44</f>
        <v xml:space="preserve"> </v>
      </c>
      <c r="AN6" s="132"/>
      <c r="AO6" s="132"/>
      <c r="AP6" s="132"/>
      <c r="AQ6" s="132"/>
      <c r="AR6" s="132"/>
      <c r="AS6" s="132"/>
      <c r="AT6" s="133"/>
      <c r="AU6" s="134" t="str">
        <f>Instellingen!B45</f>
        <v xml:space="preserve"> </v>
      </c>
      <c r="AV6" s="135"/>
      <c r="AW6" s="135"/>
      <c r="AX6" s="135"/>
      <c r="AY6" s="135"/>
      <c r="AZ6" s="135"/>
      <c r="BA6" s="135"/>
      <c r="BB6" s="136"/>
      <c r="BC6" s="121" t="s">
        <v>32</v>
      </c>
      <c r="BD6" s="122"/>
      <c r="BE6" s="108"/>
      <c r="BF6" s="34"/>
      <c r="BG6" s="20"/>
      <c r="BH6" s="148"/>
      <c r="BI6" s="149"/>
    </row>
    <row r="7" spans="1:92" ht="12.75" customHeight="1" x14ac:dyDescent="0.2">
      <c r="A7" s="156"/>
      <c r="B7" s="156"/>
      <c r="C7" s="156"/>
      <c r="D7" s="156"/>
      <c r="E7" s="157"/>
      <c r="F7" s="36" t="s">
        <v>14</v>
      </c>
      <c r="G7" s="123" t="str">
        <f>Instellingen!C40</f>
        <v>18 nov 2023</v>
      </c>
      <c r="H7" s="124"/>
      <c r="I7" s="124"/>
      <c r="J7" s="124"/>
      <c r="K7" s="124"/>
      <c r="L7" s="124"/>
      <c r="M7" s="124"/>
      <c r="N7" s="125"/>
      <c r="O7" s="158" t="str">
        <f>Instellingen!C41</f>
        <v>09 dec 2023</v>
      </c>
      <c r="P7" s="159"/>
      <c r="Q7" s="159"/>
      <c r="R7" s="159"/>
      <c r="S7" s="159"/>
      <c r="T7" s="159"/>
      <c r="U7" s="159"/>
      <c r="V7" s="160"/>
      <c r="W7" s="123" t="str">
        <f>Instellingen!C42</f>
        <v>13 jan 2024</v>
      </c>
      <c r="X7" s="124"/>
      <c r="Y7" s="124"/>
      <c r="Z7" s="124"/>
      <c r="AA7" s="124"/>
      <c r="AB7" s="124"/>
      <c r="AC7" s="124"/>
      <c r="AD7" s="125"/>
      <c r="AE7" s="158" t="str">
        <f>Instellingen!C43</f>
        <v xml:space="preserve"> </v>
      </c>
      <c r="AF7" s="159"/>
      <c r="AG7" s="159"/>
      <c r="AH7" s="159"/>
      <c r="AI7" s="159"/>
      <c r="AJ7" s="159"/>
      <c r="AK7" s="159"/>
      <c r="AL7" s="160"/>
      <c r="AM7" s="123" t="str">
        <f>Instellingen!C44</f>
        <v xml:space="preserve"> </v>
      </c>
      <c r="AN7" s="161"/>
      <c r="AO7" s="161"/>
      <c r="AP7" s="161"/>
      <c r="AQ7" s="161"/>
      <c r="AR7" s="161"/>
      <c r="AS7" s="161"/>
      <c r="AT7" s="162"/>
      <c r="AU7" s="158" t="str">
        <f>Instellingen!C45</f>
        <v xml:space="preserve"> </v>
      </c>
      <c r="AV7" s="163"/>
      <c r="AW7" s="163"/>
      <c r="AX7" s="163"/>
      <c r="AY7" s="163"/>
      <c r="AZ7" s="163"/>
      <c r="BA7" s="163"/>
      <c r="BB7" s="164"/>
      <c r="BC7" s="37" t="s">
        <v>34</v>
      </c>
      <c r="BD7" s="10" t="s">
        <v>35</v>
      </c>
      <c r="BE7" s="5" t="s">
        <v>36</v>
      </c>
      <c r="BF7" s="3"/>
      <c r="BG7" s="3"/>
      <c r="BH7" s="150"/>
      <c r="BI7" s="151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97" t="s">
        <v>70</v>
      </c>
      <c r="F8" s="36" t="s">
        <v>3</v>
      </c>
      <c r="G8" s="7" t="s">
        <v>73</v>
      </c>
      <c r="H8" s="90" t="s">
        <v>98</v>
      </c>
      <c r="I8" s="66" t="s">
        <v>75</v>
      </c>
      <c r="J8" s="86" t="s">
        <v>76</v>
      </c>
      <c r="K8" s="83" t="s">
        <v>99</v>
      </c>
      <c r="L8" s="69" t="s">
        <v>78</v>
      </c>
      <c r="M8" s="2" t="s">
        <v>4</v>
      </c>
      <c r="N8" s="2" t="s">
        <v>15</v>
      </c>
      <c r="O8" s="89" t="s">
        <v>73</v>
      </c>
      <c r="P8" s="83" t="s">
        <v>98</v>
      </c>
      <c r="Q8" s="78" t="s">
        <v>75</v>
      </c>
      <c r="R8" s="71" t="s">
        <v>76</v>
      </c>
      <c r="S8" s="83" t="s">
        <v>99</v>
      </c>
      <c r="T8" s="78" t="s">
        <v>78</v>
      </c>
      <c r="U8" s="2" t="s">
        <v>4</v>
      </c>
      <c r="V8" s="2" t="s">
        <v>15</v>
      </c>
      <c r="W8" s="89" t="s">
        <v>73</v>
      </c>
      <c r="X8" s="83" t="s">
        <v>98</v>
      </c>
      <c r="Y8" s="78" t="s">
        <v>75</v>
      </c>
      <c r="Z8" s="71" t="s">
        <v>76</v>
      </c>
      <c r="AA8" s="83" t="s">
        <v>99</v>
      </c>
      <c r="AB8" s="78" t="s">
        <v>78</v>
      </c>
      <c r="AC8" s="2" t="s">
        <v>4</v>
      </c>
      <c r="AD8" s="2" t="s">
        <v>15</v>
      </c>
      <c r="AE8" s="89" t="s">
        <v>73</v>
      </c>
      <c r="AF8" s="83" t="s">
        <v>98</v>
      </c>
      <c r="AG8" s="78" t="s">
        <v>75</v>
      </c>
      <c r="AH8" s="71" t="s">
        <v>76</v>
      </c>
      <c r="AI8" s="83" t="s">
        <v>99</v>
      </c>
      <c r="AJ8" s="78" t="s">
        <v>78</v>
      </c>
      <c r="AK8" s="2" t="s">
        <v>4</v>
      </c>
      <c r="AL8" s="2" t="s">
        <v>15</v>
      </c>
      <c r="AM8" s="89" t="s">
        <v>73</v>
      </c>
      <c r="AN8" s="83" t="s">
        <v>98</v>
      </c>
      <c r="AO8" s="78" t="s">
        <v>75</v>
      </c>
      <c r="AP8" s="71" t="s">
        <v>76</v>
      </c>
      <c r="AQ8" s="83" t="s">
        <v>99</v>
      </c>
      <c r="AR8" s="78" t="s">
        <v>78</v>
      </c>
      <c r="AS8" s="2" t="s">
        <v>4</v>
      </c>
      <c r="AT8" s="2" t="s">
        <v>15</v>
      </c>
      <c r="AU8" s="89" t="s">
        <v>73</v>
      </c>
      <c r="AV8" s="83" t="s">
        <v>98</v>
      </c>
      <c r="AW8" s="78" t="s">
        <v>75</v>
      </c>
      <c r="AX8" s="71" t="s">
        <v>76</v>
      </c>
      <c r="AY8" s="83" t="s">
        <v>99</v>
      </c>
      <c r="AZ8" s="78" t="s">
        <v>78</v>
      </c>
      <c r="BA8" s="2" t="s">
        <v>4</v>
      </c>
      <c r="BB8" s="2" t="s">
        <v>15</v>
      </c>
      <c r="BC8" s="38" t="s">
        <v>22</v>
      </c>
      <c r="BD8" s="23" t="s">
        <v>22</v>
      </c>
      <c r="BE8" s="64" t="s">
        <v>22</v>
      </c>
      <c r="BF8" s="22" t="s">
        <v>16</v>
      </c>
      <c r="BG8" s="22" t="s">
        <v>17</v>
      </c>
      <c r="BH8" s="7" t="s">
        <v>68</v>
      </c>
      <c r="BI8" s="2" t="s">
        <v>5</v>
      </c>
      <c r="BK8" s="72" t="s">
        <v>86</v>
      </c>
      <c r="BL8" s="72" t="s">
        <v>79</v>
      </c>
      <c r="BM8" s="72" t="s">
        <v>87</v>
      </c>
      <c r="BN8" s="72" t="s">
        <v>80</v>
      </c>
      <c r="BO8" s="72" t="s">
        <v>97</v>
      </c>
      <c r="BP8" s="72" t="s">
        <v>88</v>
      </c>
      <c r="BQ8" s="72" t="s">
        <v>81</v>
      </c>
      <c r="BR8" s="72" t="s">
        <v>89</v>
      </c>
      <c r="BS8" s="72" t="s">
        <v>101</v>
      </c>
      <c r="BT8" s="73" t="s">
        <v>96</v>
      </c>
      <c r="BU8" s="72" t="s">
        <v>90</v>
      </c>
      <c r="BV8" s="72" t="s">
        <v>82</v>
      </c>
      <c r="BW8" s="72" t="s">
        <v>91</v>
      </c>
      <c r="BX8" s="72" t="s">
        <v>83</v>
      </c>
      <c r="BY8" s="73" t="s">
        <v>95</v>
      </c>
      <c r="BZ8" s="72" t="s">
        <v>92</v>
      </c>
      <c r="CA8" s="72" t="s">
        <v>84</v>
      </c>
      <c r="CB8" s="72" t="s">
        <v>93</v>
      </c>
      <c r="CC8" s="73" t="s">
        <v>85</v>
      </c>
      <c r="CD8" s="73" t="s">
        <v>94</v>
      </c>
      <c r="CE8" s="72" t="s">
        <v>106</v>
      </c>
      <c r="CF8" s="72" t="s">
        <v>107</v>
      </c>
      <c r="CG8" s="72" t="s">
        <v>108</v>
      </c>
      <c r="CH8" s="72" t="s">
        <v>109</v>
      </c>
      <c r="CI8" s="73" t="s">
        <v>116</v>
      </c>
      <c r="CJ8" s="72" t="s">
        <v>111</v>
      </c>
      <c r="CK8" s="72" t="s">
        <v>112</v>
      </c>
      <c r="CL8" s="72" t="s">
        <v>113</v>
      </c>
      <c r="CM8" s="73" t="s">
        <v>114</v>
      </c>
      <c r="CN8" s="73" t="s">
        <v>115</v>
      </c>
    </row>
    <row r="9" spans="1:92" x14ac:dyDescent="0.2">
      <c r="A9" s="1">
        <v>1</v>
      </c>
      <c r="B9" s="1" t="s">
        <v>367</v>
      </c>
      <c r="C9" s="1" t="s">
        <v>423</v>
      </c>
      <c r="D9" s="1" t="s">
        <v>368</v>
      </c>
      <c r="E9" s="96" t="s">
        <v>441</v>
      </c>
      <c r="F9" s="1" t="s">
        <v>161</v>
      </c>
      <c r="G9" s="62">
        <v>0</v>
      </c>
      <c r="H9" s="80">
        <v>45.54</v>
      </c>
      <c r="J9" s="87">
        <v>0</v>
      </c>
      <c r="K9" s="81">
        <v>35.42</v>
      </c>
      <c r="M9" s="62">
        <v>5</v>
      </c>
      <c r="N9" s="62">
        <v>5</v>
      </c>
      <c r="O9" s="63">
        <v>0</v>
      </c>
      <c r="P9" s="82">
        <v>49.17</v>
      </c>
      <c r="R9" s="63">
        <v>9</v>
      </c>
      <c r="S9" s="82">
        <v>65.91</v>
      </c>
      <c r="U9" s="63">
        <v>5</v>
      </c>
      <c r="V9" s="63">
        <v>5</v>
      </c>
      <c r="W9" s="62">
        <v>0</v>
      </c>
      <c r="X9" s="81">
        <v>75.650000000000006</v>
      </c>
      <c r="Z9" s="104" t="s">
        <v>330</v>
      </c>
      <c r="AC9" s="62">
        <v>2</v>
      </c>
      <c r="AD9" s="62">
        <v>2</v>
      </c>
      <c r="BC9">
        <f t="shared" ref="BC9:BC20" si="0">N9+V9+AD9+AL9+AT9+BB9</f>
        <v>12</v>
      </c>
      <c r="BD9" s="24">
        <f>IF($O$4&gt;0,(LARGE(($N9,$V9,$AD9,$AL9,$AT9,$BB9),1)),"0")</f>
        <v>5</v>
      </c>
      <c r="BE9" s="24">
        <f t="shared" ref="BE9:BE20" si="1">BC9-BD9</f>
        <v>7</v>
      </c>
      <c r="BI9" s="103" t="s">
        <v>531</v>
      </c>
      <c r="BK9">
        <f t="shared" ref="BK9:BK20" si="2">IF(G9&gt;99,199,G9)</f>
        <v>0</v>
      </c>
      <c r="BL9">
        <f t="shared" ref="BL9:BL20" si="3">IF(H9&gt;99,0,H9)</f>
        <v>45.54</v>
      </c>
      <c r="BM9">
        <f t="shared" ref="BM9:BM20" si="4">IF(J9&gt;99,199,J9)</f>
        <v>0</v>
      </c>
      <c r="BN9">
        <f t="shared" ref="BN9:BN20" si="5">IF(K9&gt;99,0,K9)</f>
        <v>35.42</v>
      </c>
      <c r="BO9">
        <f t="shared" ref="BO9:BO20" si="6">BK9+BM9</f>
        <v>0</v>
      </c>
      <c r="BP9">
        <f t="shared" ref="BP9:BP20" si="7">IF(O9&gt;99,199,O9)</f>
        <v>0</v>
      </c>
      <c r="BQ9">
        <f t="shared" ref="BQ9:BQ20" si="8">IF(P9&gt;99,0,P9)</f>
        <v>49.17</v>
      </c>
      <c r="BR9">
        <f t="shared" ref="BR9:BR20" si="9">IF(R9&gt;99,199,R9)</f>
        <v>9</v>
      </c>
      <c r="BS9">
        <f t="shared" ref="BS9:BS20" si="10">IF(S9&gt;99,0,S9)</f>
        <v>65.91</v>
      </c>
      <c r="BT9">
        <f t="shared" ref="BT9:BT20" si="11">BP9+BR9</f>
        <v>9</v>
      </c>
      <c r="BU9">
        <f t="shared" ref="BU9:BU20" si="12">IF(W9&gt;99,199,W9)</f>
        <v>0</v>
      </c>
      <c r="BV9">
        <f t="shared" ref="BV9:BV20" si="13">IF(X9&gt;99,0,X9)</f>
        <v>75.650000000000006</v>
      </c>
      <c r="BW9">
        <f t="shared" ref="BW9:BW20" si="14">IF(Z9&gt;99,199,Z9)</f>
        <v>199</v>
      </c>
      <c r="BX9">
        <f t="shared" ref="BX9:BX20" si="15">IF(AA9&gt;99,0,AA9)</f>
        <v>0</v>
      </c>
      <c r="BY9">
        <f t="shared" ref="BY9:BY20" si="16">BU9+BW9</f>
        <v>199</v>
      </c>
      <c r="BZ9">
        <f t="shared" ref="BZ9:BZ20" si="17">IF(AE9&gt;99,199,AE9)</f>
        <v>0</v>
      </c>
      <c r="CA9">
        <f t="shared" ref="CA9:CA20" si="18">IF(AF9&gt;99,0,AF9)</f>
        <v>0</v>
      </c>
      <c r="CB9">
        <f t="shared" ref="CB9:CB20" si="19">IF(AH9&gt;99,199,AH9)</f>
        <v>0</v>
      </c>
      <c r="CC9">
        <f t="shared" ref="CC9:CC20" si="20">IF(AI9&gt;99,0,AI9)</f>
        <v>0</v>
      </c>
      <c r="CD9">
        <f t="shared" ref="CD9:CD20" si="21">BZ9+CB9</f>
        <v>0</v>
      </c>
      <c r="CE9">
        <f t="shared" ref="CE9:CE20" si="22">IF(AM9&gt;99,199,AM9)</f>
        <v>0</v>
      </c>
      <c r="CF9">
        <f t="shared" ref="CF9:CF20" si="23">IF(AN9&gt;99,0,AN9)</f>
        <v>0</v>
      </c>
      <c r="CG9">
        <f t="shared" ref="CG9:CG20" si="24">IF(AP9&gt;99,199,AP9)</f>
        <v>0</v>
      </c>
      <c r="CH9">
        <f t="shared" ref="CH9:CH20" si="25">IF(AQ9&gt;99,0,AQ9)</f>
        <v>0</v>
      </c>
      <c r="CI9">
        <f t="shared" ref="CI9:CI20" si="26">CE9+CG9</f>
        <v>0</v>
      </c>
      <c r="CJ9">
        <f t="shared" ref="CJ9:CJ20" si="27">IF(AU9&gt;99,199,AU9)</f>
        <v>0</v>
      </c>
      <c r="CK9">
        <f t="shared" ref="CK9:CK20" si="28">IF(AV9&gt;99,0,AV9)</f>
        <v>0</v>
      </c>
      <c r="CL9">
        <f t="shared" ref="CL9:CL20" si="29">IF(AX9&gt;99,199,AX9)</f>
        <v>0</v>
      </c>
      <c r="CM9">
        <f t="shared" ref="CM9:CM20" si="30">IF(AY9&gt;99,0,AY9)</f>
        <v>0</v>
      </c>
      <c r="CN9">
        <f t="shared" ref="CN9:CN20" si="31">CJ9+CL9</f>
        <v>0</v>
      </c>
    </row>
    <row r="10" spans="1:92" x14ac:dyDescent="0.2">
      <c r="A10" s="1">
        <v>2</v>
      </c>
      <c r="B10" s="1" t="s">
        <v>491</v>
      </c>
      <c r="C10" s="1" t="s">
        <v>438</v>
      </c>
      <c r="D10" s="1" t="s">
        <v>492</v>
      </c>
      <c r="E10" s="96" t="s">
        <v>441</v>
      </c>
      <c r="F10" s="1" t="s">
        <v>161</v>
      </c>
      <c r="N10" s="62">
        <v>99</v>
      </c>
      <c r="O10" s="63" t="s">
        <v>493</v>
      </c>
      <c r="V10" s="63">
        <v>90</v>
      </c>
      <c r="W10" s="62">
        <v>0</v>
      </c>
      <c r="X10" s="81">
        <v>77.59</v>
      </c>
      <c r="Z10" s="62">
        <v>0</v>
      </c>
      <c r="AA10" s="81">
        <v>49.28</v>
      </c>
      <c r="AC10" s="62">
        <v>1</v>
      </c>
      <c r="AD10" s="62">
        <v>1</v>
      </c>
      <c r="BC10">
        <f t="shared" si="0"/>
        <v>190</v>
      </c>
      <c r="BD10" s="24">
        <f>IF($O$4&gt;0,(LARGE(($N10,$V10,$AD10,$AL10,$AT10,$BB10),1)),"0")</f>
        <v>99</v>
      </c>
      <c r="BE10" s="24">
        <f t="shared" si="1"/>
        <v>91</v>
      </c>
      <c r="BK10">
        <f t="shared" si="2"/>
        <v>0</v>
      </c>
      <c r="BL10">
        <f t="shared" si="3"/>
        <v>0</v>
      </c>
      <c r="BM10">
        <f t="shared" si="4"/>
        <v>0</v>
      </c>
      <c r="BN10">
        <f t="shared" si="5"/>
        <v>0</v>
      </c>
      <c r="BO10">
        <f t="shared" si="6"/>
        <v>0</v>
      </c>
      <c r="BP10">
        <f t="shared" si="7"/>
        <v>199</v>
      </c>
      <c r="BQ10">
        <f t="shared" si="8"/>
        <v>0</v>
      </c>
      <c r="BR10">
        <f t="shared" si="9"/>
        <v>0</v>
      </c>
      <c r="BS10">
        <f t="shared" si="10"/>
        <v>0</v>
      </c>
      <c r="BT10">
        <f t="shared" si="11"/>
        <v>199</v>
      </c>
      <c r="BU10">
        <f t="shared" si="12"/>
        <v>0</v>
      </c>
      <c r="BV10">
        <f t="shared" si="13"/>
        <v>77.59</v>
      </c>
      <c r="BW10">
        <f t="shared" si="14"/>
        <v>0</v>
      </c>
      <c r="BX10">
        <f t="shared" si="15"/>
        <v>49.28</v>
      </c>
      <c r="BY10">
        <f t="shared" si="16"/>
        <v>0</v>
      </c>
      <c r="BZ10">
        <f t="shared" si="17"/>
        <v>0</v>
      </c>
      <c r="CA10">
        <f t="shared" si="18"/>
        <v>0</v>
      </c>
      <c r="CB10">
        <f t="shared" si="19"/>
        <v>0</v>
      </c>
      <c r="CC10">
        <f t="shared" si="20"/>
        <v>0</v>
      </c>
      <c r="CD10">
        <f t="shared" si="21"/>
        <v>0</v>
      </c>
      <c r="CE10">
        <f t="shared" si="22"/>
        <v>0</v>
      </c>
      <c r="CF10">
        <f t="shared" si="23"/>
        <v>0</v>
      </c>
      <c r="CG10">
        <f t="shared" si="24"/>
        <v>0</v>
      </c>
      <c r="CH10">
        <f t="shared" si="25"/>
        <v>0</v>
      </c>
      <c r="CI10">
        <f t="shared" si="26"/>
        <v>0</v>
      </c>
      <c r="CJ10">
        <f t="shared" si="27"/>
        <v>0</v>
      </c>
      <c r="CK10">
        <f t="shared" si="28"/>
        <v>0</v>
      </c>
      <c r="CL10">
        <f t="shared" si="29"/>
        <v>0</v>
      </c>
      <c r="CM10">
        <f t="shared" si="30"/>
        <v>0</v>
      </c>
      <c r="CN10">
        <f t="shared" si="31"/>
        <v>0</v>
      </c>
    </row>
    <row r="11" spans="1:92" ht="12" customHeight="1" x14ac:dyDescent="0.2">
      <c r="A11" s="1">
        <v>3</v>
      </c>
      <c r="B11" s="1" t="s">
        <v>360</v>
      </c>
      <c r="C11" s="1" t="s">
        <v>440</v>
      </c>
      <c r="D11" s="1" t="s">
        <v>361</v>
      </c>
      <c r="E11" s="96" t="s">
        <v>441</v>
      </c>
      <c r="F11" s="1" t="s">
        <v>156</v>
      </c>
      <c r="G11" s="62">
        <v>0</v>
      </c>
      <c r="H11" s="80">
        <v>42.36</v>
      </c>
      <c r="J11" s="87">
        <v>0</v>
      </c>
      <c r="K11" s="81">
        <v>31.83</v>
      </c>
      <c r="M11" s="62">
        <v>1</v>
      </c>
      <c r="N11" s="62">
        <v>1</v>
      </c>
      <c r="V11" s="63">
        <v>99</v>
      </c>
      <c r="W11" s="104" t="s">
        <v>493</v>
      </c>
      <c r="AD11" s="62">
        <v>90</v>
      </c>
      <c r="BC11">
        <f t="shared" si="0"/>
        <v>190</v>
      </c>
      <c r="BD11" s="24">
        <f>IF($O$4&gt;0,(LARGE(($N11,$V11,$AD11,$AL11,$AT11,$BB11),1)),"0")</f>
        <v>99</v>
      </c>
      <c r="BE11" s="24">
        <f t="shared" si="1"/>
        <v>91</v>
      </c>
      <c r="BK11">
        <f t="shared" si="2"/>
        <v>0</v>
      </c>
      <c r="BL11">
        <f t="shared" si="3"/>
        <v>42.36</v>
      </c>
      <c r="BM11">
        <f t="shared" si="4"/>
        <v>0</v>
      </c>
      <c r="BN11">
        <f t="shared" si="5"/>
        <v>31.83</v>
      </c>
      <c r="BO11">
        <f t="shared" si="6"/>
        <v>0</v>
      </c>
      <c r="BP11">
        <f t="shared" si="7"/>
        <v>0</v>
      </c>
      <c r="BQ11">
        <f t="shared" si="8"/>
        <v>0</v>
      </c>
      <c r="BR11">
        <f t="shared" si="9"/>
        <v>0</v>
      </c>
      <c r="BS11">
        <f t="shared" si="10"/>
        <v>0</v>
      </c>
      <c r="BT11">
        <f t="shared" si="11"/>
        <v>0</v>
      </c>
      <c r="BU11">
        <f t="shared" si="12"/>
        <v>199</v>
      </c>
      <c r="BV11">
        <f t="shared" si="13"/>
        <v>0</v>
      </c>
      <c r="BW11">
        <f t="shared" si="14"/>
        <v>0</v>
      </c>
      <c r="BX11">
        <f t="shared" si="15"/>
        <v>0</v>
      </c>
      <c r="BY11">
        <f t="shared" si="16"/>
        <v>199</v>
      </c>
      <c r="BZ11">
        <f t="shared" si="17"/>
        <v>0</v>
      </c>
      <c r="CA11">
        <f t="shared" si="18"/>
        <v>0</v>
      </c>
      <c r="CB11">
        <f t="shared" si="19"/>
        <v>0</v>
      </c>
      <c r="CC11">
        <f t="shared" si="20"/>
        <v>0</v>
      </c>
      <c r="CD11">
        <f t="shared" si="21"/>
        <v>0</v>
      </c>
      <c r="CE11">
        <f t="shared" si="22"/>
        <v>0</v>
      </c>
      <c r="CF11">
        <f t="shared" si="23"/>
        <v>0</v>
      </c>
      <c r="CG11">
        <f t="shared" si="24"/>
        <v>0</v>
      </c>
      <c r="CH11">
        <f t="shared" si="25"/>
        <v>0</v>
      </c>
      <c r="CI11">
        <f t="shared" si="26"/>
        <v>0</v>
      </c>
      <c r="CJ11">
        <f t="shared" si="27"/>
        <v>0</v>
      </c>
      <c r="CK11">
        <f t="shared" si="28"/>
        <v>0</v>
      </c>
      <c r="CL11">
        <f t="shared" si="29"/>
        <v>0</v>
      </c>
      <c r="CM11">
        <f t="shared" si="30"/>
        <v>0</v>
      </c>
      <c r="CN11">
        <f t="shared" si="31"/>
        <v>0</v>
      </c>
    </row>
    <row r="12" spans="1:92" x14ac:dyDescent="0.2">
      <c r="A12" s="1">
        <v>4</v>
      </c>
      <c r="B12" s="1" t="s">
        <v>339</v>
      </c>
      <c r="C12" s="1" t="s">
        <v>436</v>
      </c>
      <c r="D12" s="1" t="s">
        <v>340</v>
      </c>
      <c r="E12" s="96" t="s">
        <v>441</v>
      </c>
      <c r="F12" s="1" t="s">
        <v>164</v>
      </c>
      <c r="N12" s="62">
        <v>99</v>
      </c>
      <c r="O12" s="63">
        <v>7</v>
      </c>
      <c r="P12" s="82">
        <v>66.55</v>
      </c>
      <c r="R12" s="63">
        <v>0</v>
      </c>
      <c r="S12" s="82">
        <v>44.62</v>
      </c>
      <c r="U12" s="63">
        <v>4</v>
      </c>
      <c r="V12" s="63">
        <v>2</v>
      </c>
      <c r="AD12" s="62">
        <v>99</v>
      </c>
      <c r="BC12">
        <f t="shared" si="0"/>
        <v>200</v>
      </c>
      <c r="BD12" s="24">
        <f>IF($O$4&gt;0,(LARGE(($N12,$V12,$AD12,$AL12,$AT12,$BB12),1)),"0")</f>
        <v>99</v>
      </c>
      <c r="BE12" s="24">
        <f t="shared" si="1"/>
        <v>101</v>
      </c>
      <c r="BK12">
        <f t="shared" si="2"/>
        <v>0</v>
      </c>
      <c r="BL12">
        <f t="shared" si="3"/>
        <v>0</v>
      </c>
      <c r="BM12">
        <f t="shared" si="4"/>
        <v>0</v>
      </c>
      <c r="BN12">
        <f t="shared" si="5"/>
        <v>0</v>
      </c>
      <c r="BO12">
        <f t="shared" si="6"/>
        <v>0</v>
      </c>
      <c r="BP12">
        <f t="shared" si="7"/>
        <v>7</v>
      </c>
      <c r="BQ12">
        <f t="shared" si="8"/>
        <v>66.55</v>
      </c>
      <c r="BR12">
        <f t="shared" si="9"/>
        <v>0</v>
      </c>
      <c r="BS12">
        <f t="shared" si="10"/>
        <v>44.62</v>
      </c>
      <c r="BT12">
        <f t="shared" si="11"/>
        <v>7</v>
      </c>
      <c r="BU12">
        <f t="shared" si="12"/>
        <v>0</v>
      </c>
      <c r="BV12">
        <f t="shared" si="13"/>
        <v>0</v>
      </c>
      <c r="BW12">
        <f t="shared" si="14"/>
        <v>0</v>
      </c>
      <c r="BX12">
        <f t="shared" si="15"/>
        <v>0</v>
      </c>
      <c r="BY12">
        <f t="shared" si="16"/>
        <v>0</v>
      </c>
      <c r="BZ12">
        <f t="shared" si="17"/>
        <v>0</v>
      </c>
      <c r="CA12">
        <f t="shared" si="18"/>
        <v>0</v>
      </c>
      <c r="CB12">
        <f t="shared" si="19"/>
        <v>0</v>
      </c>
      <c r="CC12">
        <f t="shared" si="20"/>
        <v>0</v>
      </c>
      <c r="CD12">
        <f t="shared" si="21"/>
        <v>0</v>
      </c>
      <c r="CE12">
        <f t="shared" si="22"/>
        <v>0</v>
      </c>
      <c r="CF12">
        <f t="shared" si="23"/>
        <v>0</v>
      </c>
      <c r="CG12">
        <f t="shared" si="24"/>
        <v>0</v>
      </c>
      <c r="CH12">
        <f t="shared" si="25"/>
        <v>0</v>
      </c>
      <c r="CI12">
        <f t="shared" si="26"/>
        <v>0</v>
      </c>
      <c r="CJ12">
        <f t="shared" si="27"/>
        <v>0</v>
      </c>
      <c r="CK12">
        <f t="shared" si="28"/>
        <v>0</v>
      </c>
      <c r="CL12">
        <f t="shared" si="29"/>
        <v>0</v>
      </c>
      <c r="CM12">
        <f t="shared" si="30"/>
        <v>0</v>
      </c>
      <c r="CN12">
        <f t="shared" si="31"/>
        <v>0</v>
      </c>
    </row>
    <row r="13" spans="1:92" x14ac:dyDescent="0.2">
      <c r="A13" s="1">
        <v>4</v>
      </c>
      <c r="B13" s="1" t="s">
        <v>335</v>
      </c>
      <c r="C13" s="1" t="s">
        <v>434</v>
      </c>
      <c r="D13" s="1" t="s">
        <v>336</v>
      </c>
      <c r="E13" s="96" t="s">
        <v>441</v>
      </c>
      <c r="F13" s="1" t="s">
        <v>161</v>
      </c>
      <c r="G13" s="62">
        <v>0</v>
      </c>
      <c r="H13" s="80">
        <v>42.23</v>
      </c>
      <c r="J13" s="87">
        <v>0</v>
      </c>
      <c r="K13" s="81">
        <v>32.18</v>
      </c>
      <c r="M13" s="62">
        <v>2</v>
      </c>
      <c r="N13" s="62">
        <v>2</v>
      </c>
      <c r="V13" s="63">
        <v>99</v>
      </c>
      <c r="AD13" s="62">
        <v>99</v>
      </c>
      <c r="BC13">
        <f t="shared" si="0"/>
        <v>200</v>
      </c>
      <c r="BD13" s="24">
        <f>IF($O$4&gt;0,(LARGE(($N13,$V13,$AD13,$AL13,$AT13,$BB13),1)),"0")</f>
        <v>99</v>
      </c>
      <c r="BE13" s="24">
        <f t="shared" si="1"/>
        <v>101</v>
      </c>
      <c r="BK13">
        <f t="shared" si="2"/>
        <v>0</v>
      </c>
      <c r="BL13">
        <f t="shared" si="3"/>
        <v>42.23</v>
      </c>
      <c r="BM13">
        <f t="shared" si="4"/>
        <v>0</v>
      </c>
      <c r="BN13">
        <f t="shared" si="5"/>
        <v>32.18</v>
      </c>
      <c r="BO13">
        <f t="shared" si="6"/>
        <v>0</v>
      </c>
      <c r="BP13">
        <f t="shared" si="7"/>
        <v>0</v>
      </c>
      <c r="BQ13">
        <f t="shared" si="8"/>
        <v>0</v>
      </c>
      <c r="BR13">
        <f t="shared" si="9"/>
        <v>0</v>
      </c>
      <c r="BS13">
        <f t="shared" si="10"/>
        <v>0</v>
      </c>
      <c r="BT13">
        <f t="shared" si="11"/>
        <v>0</v>
      </c>
      <c r="BU13">
        <f t="shared" si="12"/>
        <v>0</v>
      </c>
      <c r="BV13">
        <f t="shared" si="13"/>
        <v>0</v>
      </c>
      <c r="BW13">
        <f t="shared" si="14"/>
        <v>0</v>
      </c>
      <c r="BX13">
        <f t="shared" si="15"/>
        <v>0</v>
      </c>
      <c r="BY13">
        <f t="shared" si="16"/>
        <v>0</v>
      </c>
      <c r="BZ13">
        <f t="shared" si="17"/>
        <v>0</v>
      </c>
      <c r="CA13">
        <f t="shared" si="18"/>
        <v>0</v>
      </c>
      <c r="CB13">
        <f t="shared" si="19"/>
        <v>0</v>
      </c>
      <c r="CC13">
        <f t="shared" si="20"/>
        <v>0</v>
      </c>
      <c r="CD13">
        <f t="shared" si="21"/>
        <v>0</v>
      </c>
      <c r="CE13">
        <f t="shared" si="22"/>
        <v>0</v>
      </c>
      <c r="CF13">
        <f t="shared" si="23"/>
        <v>0</v>
      </c>
      <c r="CG13">
        <f t="shared" si="24"/>
        <v>0</v>
      </c>
      <c r="CH13">
        <f t="shared" si="25"/>
        <v>0</v>
      </c>
      <c r="CI13">
        <f t="shared" si="26"/>
        <v>0</v>
      </c>
      <c r="CJ13">
        <f t="shared" si="27"/>
        <v>0</v>
      </c>
      <c r="CK13">
        <f t="shared" si="28"/>
        <v>0</v>
      </c>
      <c r="CL13">
        <f t="shared" si="29"/>
        <v>0</v>
      </c>
      <c r="CM13">
        <f t="shared" si="30"/>
        <v>0</v>
      </c>
      <c r="CN13">
        <f t="shared" si="31"/>
        <v>0</v>
      </c>
    </row>
    <row r="14" spans="1:92" x14ac:dyDescent="0.2">
      <c r="A14" s="1">
        <v>6</v>
      </c>
      <c r="B14" s="1" t="s">
        <v>487</v>
      </c>
      <c r="C14" s="1" t="s">
        <v>507</v>
      </c>
      <c r="D14" s="1" t="s">
        <v>488</v>
      </c>
      <c r="E14" s="96" t="s">
        <v>441</v>
      </c>
      <c r="F14" s="1" t="s">
        <v>164</v>
      </c>
      <c r="N14" s="62">
        <v>99</v>
      </c>
      <c r="O14" s="63">
        <v>0</v>
      </c>
      <c r="P14" s="82">
        <v>51.2</v>
      </c>
      <c r="R14" s="63">
        <v>4</v>
      </c>
      <c r="S14" s="82">
        <v>41.43</v>
      </c>
      <c r="U14" s="63">
        <v>2</v>
      </c>
      <c r="V14" s="63">
        <v>3</v>
      </c>
      <c r="AD14" s="62">
        <v>99</v>
      </c>
      <c r="BC14">
        <f t="shared" si="0"/>
        <v>201</v>
      </c>
      <c r="BD14" s="24">
        <f>IF($O$4&gt;0,(LARGE(($N14,$V14,$AD14,$AL14,$AT14,$BB14),1)),"0")</f>
        <v>99</v>
      </c>
      <c r="BE14" s="24">
        <f t="shared" si="1"/>
        <v>102</v>
      </c>
      <c r="BK14">
        <f t="shared" si="2"/>
        <v>0</v>
      </c>
      <c r="BL14">
        <f t="shared" si="3"/>
        <v>0</v>
      </c>
      <c r="BM14">
        <f t="shared" si="4"/>
        <v>0</v>
      </c>
      <c r="BN14">
        <f t="shared" si="5"/>
        <v>0</v>
      </c>
      <c r="BO14">
        <f t="shared" si="6"/>
        <v>0</v>
      </c>
      <c r="BP14">
        <f t="shared" si="7"/>
        <v>0</v>
      </c>
      <c r="BQ14">
        <f t="shared" si="8"/>
        <v>51.2</v>
      </c>
      <c r="BR14">
        <f t="shared" si="9"/>
        <v>4</v>
      </c>
      <c r="BS14">
        <f t="shared" si="10"/>
        <v>41.43</v>
      </c>
      <c r="BT14">
        <f t="shared" si="11"/>
        <v>4</v>
      </c>
      <c r="BU14">
        <f t="shared" si="12"/>
        <v>0</v>
      </c>
      <c r="BV14">
        <f t="shared" si="13"/>
        <v>0</v>
      </c>
      <c r="BW14">
        <f t="shared" si="14"/>
        <v>0</v>
      </c>
      <c r="BX14">
        <f t="shared" si="15"/>
        <v>0</v>
      </c>
      <c r="BY14">
        <f t="shared" si="16"/>
        <v>0</v>
      </c>
      <c r="BZ14">
        <f t="shared" si="17"/>
        <v>0</v>
      </c>
      <c r="CA14">
        <f t="shared" si="18"/>
        <v>0</v>
      </c>
      <c r="CB14">
        <f t="shared" si="19"/>
        <v>0</v>
      </c>
      <c r="CC14">
        <f t="shared" si="20"/>
        <v>0</v>
      </c>
      <c r="CD14">
        <f t="shared" si="21"/>
        <v>0</v>
      </c>
      <c r="CE14">
        <f t="shared" si="22"/>
        <v>0</v>
      </c>
      <c r="CF14">
        <f t="shared" si="23"/>
        <v>0</v>
      </c>
      <c r="CG14">
        <f t="shared" si="24"/>
        <v>0</v>
      </c>
      <c r="CH14">
        <f t="shared" si="25"/>
        <v>0</v>
      </c>
      <c r="CI14">
        <f t="shared" si="26"/>
        <v>0</v>
      </c>
      <c r="CJ14">
        <f t="shared" si="27"/>
        <v>0</v>
      </c>
      <c r="CK14">
        <f t="shared" si="28"/>
        <v>0</v>
      </c>
      <c r="CL14">
        <f t="shared" si="29"/>
        <v>0</v>
      </c>
      <c r="CM14">
        <f t="shared" si="30"/>
        <v>0</v>
      </c>
      <c r="CN14">
        <f t="shared" si="31"/>
        <v>0</v>
      </c>
    </row>
    <row r="15" spans="1:92" x14ac:dyDescent="0.2">
      <c r="A15" s="1">
        <v>6</v>
      </c>
      <c r="B15" s="1" t="s">
        <v>363</v>
      </c>
      <c r="C15" s="1" t="s">
        <v>420</v>
      </c>
      <c r="D15" s="1" t="s">
        <v>364</v>
      </c>
      <c r="E15" s="96" t="s">
        <v>441</v>
      </c>
      <c r="F15" s="1" t="s">
        <v>177</v>
      </c>
      <c r="G15" s="62">
        <v>0</v>
      </c>
      <c r="H15" s="80">
        <v>44.4</v>
      </c>
      <c r="J15" s="87">
        <v>0</v>
      </c>
      <c r="K15" s="81">
        <v>34.92</v>
      </c>
      <c r="M15" s="62">
        <v>3</v>
      </c>
      <c r="N15" s="62">
        <v>3</v>
      </c>
      <c r="V15" s="63">
        <v>99</v>
      </c>
      <c r="AD15" s="62">
        <v>99</v>
      </c>
      <c r="BC15">
        <f t="shared" si="0"/>
        <v>201</v>
      </c>
      <c r="BD15" s="24">
        <f>IF($O$4&gt;0,(LARGE(($N15,$V15,$AD15,$AL15,$AT15,$BB15),1)),"0")</f>
        <v>99</v>
      </c>
      <c r="BE15" s="24">
        <f t="shared" si="1"/>
        <v>102</v>
      </c>
      <c r="BK15">
        <f t="shared" si="2"/>
        <v>0</v>
      </c>
      <c r="BL15">
        <f t="shared" si="3"/>
        <v>44.4</v>
      </c>
      <c r="BM15">
        <f t="shared" si="4"/>
        <v>0</v>
      </c>
      <c r="BN15">
        <f t="shared" si="5"/>
        <v>34.92</v>
      </c>
      <c r="BO15">
        <f t="shared" si="6"/>
        <v>0</v>
      </c>
      <c r="BP15">
        <f t="shared" si="7"/>
        <v>0</v>
      </c>
      <c r="BQ15">
        <f t="shared" si="8"/>
        <v>0</v>
      </c>
      <c r="BR15">
        <f t="shared" si="9"/>
        <v>0</v>
      </c>
      <c r="BS15">
        <f t="shared" si="10"/>
        <v>0</v>
      </c>
      <c r="BT15">
        <f t="shared" si="11"/>
        <v>0</v>
      </c>
      <c r="BU15">
        <f t="shared" si="12"/>
        <v>0</v>
      </c>
      <c r="BV15">
        <f t="shared" si="13"/>
        <v>0</v>
      </c>
      <c r="BW15">
        <f t="shared" si="14"/>
        <v>0</v>
      </c>
      <c r="BX15">
        <f t="shared" si="15"/>
        <v>0</v>
      </c>
      <c r="BY15">
        <f t="shared" si="16"/>
        <v>0</v>
      </c>
      <c r="BZ15">
        <f t="shared" si="17"/>
        <v>0</v>
      </c>
      <c r="CA15">
        <f t="shared" si="18"/>
        <v>0</v>
      </c>
      <c r="CB15">
        <f t="shared" si="19"/>
        <v>0</v>
      </c>
      <c r="CC15">
        <f t="shared" si="20"/>
        <v>0</v>
      </c>
      <c r="CD15">
        <f t="shared" si="21"/>
        <v>0</v>
      </c>
      <c r="CE15">
        <f t="shared" si="22"/>
        <v>0</v>
      </c>
      <c r="CF15">
        <f t="shared" si="23"/>
        <v>0</v>
      </c>
      <c r="CG15">
        <f t="shared" si="24"/>
        <v>0</v>
      </c>
      <c r="CH15">
        <f t="shared" si="25"/>
        <v>0</v>
      </c>
      <c r="CI15">
        <f t="shared" si="26"/>
        <v>0</v>
      </c>
      <c r="CJ15">
        <f t="shared" si="27"/>
        <v>0</v>
      </c>
      <c r="CK15">
        <f t="shared" si="28"/>
        <v>0</v>
      </c>
      <c r="CL15">
        <f t="shared" si="29"/>
        <v>0</v>
      </c>
      <c r="CM15">
        <f t="shared" si="30"/>
        <v>0</v>
      </c>
      <c r="CN15">
        <f t="shared" si="31"/>
        <v>0</v>
      </c>
    </row>
    <row r="16" spans="1:92" ht="14.25" customHeight="1" x14ac:dyDescent="0.2">
      <c r="A16" s="1">
        <v>8</v>
      </c>
      <c r="B16" s="103" t="s">
        <v>337</v>
      </c>
      <c r="C16" s="103" t="s">
        <v>389</v>
      </c>
      <c r="D16" s="103" t="s">
        <v>338</v>
      </c>
      <c r="F16" s="103" t="s">
        <v>539</v>
      </c>
      <c r="N16" s="62">
        <v>99</v>
      </c>
      <c r="V16" s="63">
        <v>99</v>
      </c>
      <c r="W16" s="62">
        <v>21</v>
      </c>
      <c r="X16" s="81">
        <v>100.83</v>
      </c>
      <c r="AC16" s="62">
        <v>4</v>
      </c>
      <c r="AD16" s="62">
        <v>4</v>
      </c>
      <c r="BC16">
        <f t="shared" si="0"/>
        <v>202</v>
      </c>
      <c r="BD16" s="24">
        <f>IF($O$4&gt;0,(LARGE(($N16,$V16,$AD16,$AL16,$AT16,$BB16),1)),"0")</f>
        <v>99</v>
      </c>
      <c r="BE16" s="24">
        <f t="shared" si="1"/>
        <v>103</v>
      </c>
      <c r="BK16">
        <f t="shared" si="2"/>
        <v>0</v>
      </c>
      <c r="BL16">
        <f t="shared" si="3"/>
        <v>0</v>
      </c>
      <c r="BM16">
        <f t="shared" si="4"/>
        <v>0</v>
      </c>
      <c r="BN16">
        <f t="shared" si="5"/>
        <v>0</v>
      </c>
      <c r="BO16">
        <f t="shared" si="6"/>
        <v>0</v>
      </c>
      <c r="BP16">
        <f t="shared" si="7"/>
        <v>0</v>
      </c>
      <c r="BQ16">
        <f t="shared" si="8"/>
        <v>0</v>
      </c>
      <c r="BR16">
        <f t="shared" si="9"/>
        <v>0</v>
      </c>
      <c r="BS16">
        <f t="shared" si="10"/>
        <v>0</v>
      </c>
      <c r="BT16">
        <f t="shared" si="11"/>
        <v>0</v>
      </c>
      <c r="BU16">
        <f t="shared" si="12"/>
        <v>21</v>
      </c>
      <c r="BV16">
        <f t="shared" si="13"/>
        <v>0</v>
      </c>
      <c r="BW16">
        <f t="shared" si="14"/>
        <v>0</v>
      </c>
      <c r="BX16">
        <f t="shared" si="15"/>
        <v>0</v>
      </c>
      <c r="BY16">
        <f t="shared" si="16"/>
        <v>21</v>
      </c>
      <c r="BZ16">
        <f t="shared" si="17"/>
        <v>0</v>
      </c>
      <c r="CA16">
        <f t="shared" si="18"/>
        <v>0</v>
      </c>
      <c r="CB16">
        <f t="shared" si="19"/>
        <v>0</v>
      </c>
      <c r="CC16">
        <f t="shared" si="20"/>
        <v>0</v>
      </c>
      <c r="CD16">
        <f t="shared" si="21"/>
        <v>0</v>
      </c>
      <c r="CE16">
        <f t="shared" si="22"/>
        <v>0</v>
      </c>
      <c r="CF16">
        <f t="shared" si="23"/>
        <v>0</v>
      </c>
      <c r="CG16">
        <f t="shared" si="24"/>
        <v>0</v>
      </c>
      <c r="CH16">
        <f t="shared" si="25"/>
        <v>0</v>
      </c>
      <c r="CI16">
        <f t="shared" si="26"/>
        <v>0</v>
      </c>
      <c r="CJ16">
        <f t="shared" si="27"/>
        <v>0</v>
      </c>
      <c r="CK16">
        <f t="shared" si="28"/>
        <v>0</v>
      </c>
      <c r="CL16">
        <f t="shared" si="29"/>
        <v>0</v>
      </c>
      <c r="CM16">
        <f t="shared" si="30"/>
        <v>0</v>
      </c>
      <c r="CN16">
        <f t="shared" si="31"/>
        <v>0</v>
      </c>
    </row>
    <row r="17" spans="1:92" x14ac:dyDescent="0.2">
      <c r="A17" s="1">
        <v>9</v>
      </c>
      <c r="B17" s="1" t="s">
        <v>489</v>
      </c>
      <c r="C17" s="1" t="s">
        <v>420</v>
      </c>
      <c r="D17" s="1" t="s">
        <v>490</v>
      </c>
      <c r="E17" s="96" t="s">
        <v>441</v>
      </c>
      <c r="F17" s="1" t="s">
        <v>177</v>
      </c>
      <c r="N17" s="62">
        <v>99</v>
      </c>
      <c r="O17" s="63">
        <v>0</v>
      </c>
      <c r="P17" s="82">
        <v>50.47</v>
      </c>
      <c r="R17" s="63">
        <v>4</v>
      </c>
      <c r="S17" s="82">
        <v>47.68</v>
      </c>
      <c r="U17" s="63">
        <v>3</v>
      </c>
      <c r="V17" s="63">
        <v>4</v>
      </c>
      <c r="AD17" s="62">
        <v>99</v>
      </c>
      <c r="BC17">
        <f t="shared" si="0"/>
        <v>202</v>
      </c>
      <c r="BD17" s="24">
        <f>IF($O$4&gt;0,(LARGE(($N17,$V17,$AD17,$AL17,$AT17,$BB17),1)),"0")</f>
        <v>99</v>
      </c>
      <c r="BE17" s="24">
        <f t="shared" si="1"/>
        <v>103</v>
      </c>
      <c r="BK17">
        <f t="shared" si="2"/>
        <v>0</v>
      </c>
      <c r="BL17">
        <f t="shared" si="3"/>
        <v>0</v>
      </c>
      <c r="BM17">
        <f t="shared" si="4"/>
        <v>0</v>
      </c>
      <c r="BN17">
        <f t="shared" si="5"/>
        <v>0</v>
      </c>
      <c r="BO17">
        <f t="shared" si="6"/>
        <v>0</v>
      </c>
      <c r="BP17">
        <f t="shared" si="7"/>
        <v>0</v>
      </c>
      <c r="BQ17">
        <f t="shared" si="8"/>
        <v>50.47</v>
      </c>
      <c r="BR17">
        <f t="shared" si="9"/>
        <v>4</v>
      </c>
      <c r="BS17">
        <f t="shared" si="10"/>
        <v>47.68</v>
      </c>
      <c r="BT17">
        <f t="shared" si="11"/>
        <v>4</v>
      </c>
      <c r="BU17">
        <f t="shared" si="12"/>
        <v>0</v>
      </c>
      <c r="BV17">
        <f t="shared" si="13"/>
        <v>0</v>
      </c>
      <c r="BW17">
        <f t="shared" si="14"/>
        <v>0</v>
      </c>
      <c r="BX17">
        <f t="shared" si="15"/>
        <v>0</v>
      </c>
      <c r="BY17">
        <f t="shared" si="16"/>
        <v>0</v>
      </c>
      <c r="BZ17">
        <f t="shared" si="17"/>
        <v>0</v>
      </c>
      <c r="CA17">
        <f t="shared" si="18"/>
        <v>0</v>
      </c>
      <c r="CB17">
        <f t="shared" si="19"/>
        <v>0</v>
      </c>
      <c r="CC17">
        <f t="shared" si="20"/>
        <v>0</v>
      </c>
      <c r="CD17">
        <f t="shared" si="21"/>
        <v>0</v>
      </c>
      <c r="CE17">
        <f t="shared" si="22"/>
        <v>0</v>
      </c>
      <c r="CF17">
        <f t="shared" si="23"/>
        <v>0</v>
      </c>
      <c r="CG17">
        <f t="shared" si="24"/>
        <v>0</v>
      </c>
      <c r="CH17">
        <f t="shared" si="25"/>
        <v>0</v>
      </c>
      <c r="CI17">
        <f t="shared" si="26"/>
        <v>0</v>
      </c>
      <c r="CJ17">
        <f t="shared" si="27"/>
        <v>0</v>
      </c>
      <c r="CK17">
        <f t="shared" si="28"/>
        <v>0</v>
      </c>
      <c r="CL17">
        <f t="shared" si="29"/>
        <v>0</v>
      </c>
      <c r="CM17">
        <f t="shared" si="30"/>
        <v>0</v>
      </c>
      <c r="CN17">
        <f t="shared" si="31"/>
        <v>0</v>
      </c>
    </row>
    <row r="18" spans="1:92" x14ac:dyDescent="0.2">
      <c r="A18" s="1">
        <v>9</v>
      </c>
      <c r="B18" s="1" t="s">
        <v>365</v>
      </c>
      <c r="C18" s="1" t="s">
        <v>420</v>
      </c>
      <c r="D18" s="1" t="s">
        <v>366</v>
      </c>
      <c r="E18" s="96" t="s">
        <v>441</v>
      </c>
      <c r="F18" s="1" t="s">
        <v>177</v>
      </c>
      <c r="G18" s="62">
        <v>0</v>
      </c>
      <c r="H18" s="80">
        <v>44.02</v>
      </c>
      <c r="J18" s="87">
        <v>0</v>
      </c>
      <c r="K18" s="81">
        <v>35.11</v>
      </c>
      <c r="M18" s="62">
        <v>4</v>
      </c>
      <c r="N18" s="62">
        <v>4</v>
      </c>
      <c r="V18" s="63">
        <v>99</v>
      </c>
      <c r="AD18" s="62">
        <v>99</v>
      </c>
      <c r="BC18">
        <f t="shared" si="0"/>
        <v>202</v>
      </c>
      <c r="BD18" s="24">
        <f>IF($O$4&gt;0,(LARGE(($N18,$V18,$AD18,$AL18,$AT18,$BB18),1)),"0")</f>
        <v>99</v>
      </c>
      <c r="BE18" s="24">
        <f t="shared" si="1"/>
        <v>103</v>
      </c>
      <c r="BK18">
        <f t="shared" si="2"/>
        <v>0</v>
      </c>
      <c r="BL18">
        <f t="shared" si="3"/>
        <v>44.02</v>
      </c>
      <c r="BM18">
        <f t="shared" si="4"/>
        <v>0</v>
      </c>
      <c r="BN18">
        <f t="shared" si="5"/>
        <v>35.11</v>
      </c>
      <c r="BO18">
        <f t="shared" si="6"/>
        <v>0</v>
      </c>
      <c r="BP18">
        <f t="shared" si="7"/>
        <v>0</v>
      </c>
      <c r="BQ18">
        <f t="shared" si="8"/>
        <v>0</v>
      </c>
      <c r="BR18">
        <f t="shared" si="9"/>
        <v>0</v>
      </c>
      <c r="BS18">
        <f t="shared" si="10"/>
        <v>0</v>
      </c>
      <c r="BT18">
        <f t="shared" si="11"/>
        <v>0</v>
      </c>
      <c r="BU18">
        <f t="shared" si="12"/>
        <v>0</v>
      </c>
      <c r="BV18">
        <f t="shared" si="13"/>
        <v>0</v>
      </c>
      <c r="BW18">
        <f t="shared" si="14"/>
        <v>0</v>
      </c>
      <c r="BX18">
        <f t="shared" si="15"/>
        <v>0</v>
      </c>
      <c r="BY18">
        <f t="shared" si="16"/>
        <v>0</v>
      </c>
      <c r="BZ18">
        <f t="shared" si="17"/>
        <v>0</v>
      </c>
      <c r="CA18">
        <f t="shared" si="18"/>
        <v>0</v>
      </c>
      <c r="CB18">
        <f t="shared" si="19"/>
        <v>0</v>
      </c>
      <c r="CC18">
        <f t="shared" si="20"/>
        <v>0</v>
      </c>
      <c r="CD18">
        <f t="shared" si="21"/>
        <v>0</v>
      </c>
      <c r="CE18">
        <f t="shared" si="22"/>
        <v>0</v>
      </c>
      <c r="CF18">
        <f t="shared" si="23"/>
        <v>0</v>
      </c>
      <c r="CG18">
        <f t="shared" si="24"/>
        <v>0</v>
      </c>
      <c r="CH18">
        <f t="shared" si="25"/>
        <v>0</v>
      </c>
      <c r="CI18">
        <f t="shared" si="26"/>
        <v>0</v>
      </c>
      <c r="CJ18">
        <f t="shared" si="27"/>
        <v>0</v>
      </c>
      <c r="CK18">
        <f t="shared" si="28"/>
        <v>0</v>
      </c>
      <c r="CL18">
        <f t="shared" si="29"/>
        <v>0</v>
      </c>
      <c r="CM18">
        <f t="shared" si="30"/>
        <v>0</v>
      </c>
      <c r="CN18">
        <f t="shared" si="31"/>
        <v>0</v>
      </c>
    </row>
    <row r="19" spans="1:92" x14ac:dyDescent="0.2">
      <c r="A19" s="1">
        <v>11</v>
      </c>
      <c r="B19" s="1" t="s">
        <v>371</v>
      </c>
      <c r="C19" s="1" t="s">
        <v>421</v>
      </c>
      <c r="D19" s="1" t="s">
        <v>372</v>
      </c>
      <c r="E19" s="96" t="s">
        <v>441</v>
      </c>
      <c r="F19" s="1" t="s">
        <v>161</v>
      </c>
      <c r="G19" s="62">
        <v>0</v>
      </c>
      <c r="H19" s="80">
        <v>46.77</v>
      </c>
      <c r="J19" s="87">
        <v>0</v>
      </c>
      <c r="K19" s="81">
        <v>38.03</v>
      </c>
      <c r="M19" s="62">
        <v>6</v>
      </c>
      <c r="N19" s="62">
        <v>6</v>
      </c>
      <c r="V19" s="63">
        <v>99</v>
      </c>
      <c r="AD19" s="62">
        <v>99</v>
      </c>
      <c r="BC19">
        <f t="shared" si="0"/>
        <v>204</v>
      </c>
      <c r="BD19" s="24">
        <f>IF($O$4&gt;0,(LARGE(($N19,$V19,$AD19,$AL19,$AT19,$BB19),1)),"0")</f>
        <v>99</v>
      </c>
      <c r="BE19" s="24">
        <f t="shared" si="1"/>
        <v>105</v>
      </c>
      <c r="BK19">
        <f t="shared" si="2"/>
        <v>0</v>
      </c>
      <c r="BL19">
        <f t="shared" si="3"/>
        <v>46.77</v>
      </c>
      <c r="BM19">
        <f t="shared" si="4"/>
        <v>0</v>
      </c>
      <c r="BN19">
        <f t="shared" si="5"/>
        <v>38.03</v>
      </c>
      <c r="BO19">
        <f t="shared" si="6"/>
        <v>0</v>
      </c>
      <c r="BP19">
        <f t="shared" si="7"/>
        <v>0</v>
      </c>
      <c r="BQ19">
        <f t="shared" si="8"/>
        <v>0</v>
      </c>
      <c r="BR19">
        <f t="shared" si="9"/>
        <v>0</v>
      </c>
      <c r="BS19">
        <f t="shared" si="10"/>
        <v>0</v>
      </c>
      <c r="BT19">
        <f t="shared" si="11"/>
        <v>0</v>
      </c>
      <c r="BU19">
        <f t="shared" si="12"/>
        <v>0</v>
      </c>
      <c r="BV19">
        <f t="shared" si="13"/>
        <v>0</v>
      </c>
      <c r="BW19">
        <f t="shared" si="14"/>
        <v>0</v>
      </c>
      <c r="BX19">
        <f t="shared" si="15"/>
        <v>0</v>
      </c>
      <c r="BY19">
        <f t="shared" si="16"/>
        <v>0</v>
      </c>
      <c r="BZ19">
        <f t="shared" si="17"/>
        <v>0</v>
      </c>
      <c r="CA19">
        <f t="shared" si="18"/>
        <v>0</v>
      </c>
      <c r="CB19">
        <f t="shared" si="19"/>
        <v>0</v>
      </c>
      <c r="CC19">
        <f t="shared" si="20"/>
        <v>0</v>
      </c>
      <c r="CD19">
        <f t="shared" si="21"/>
        <v>0</v>
      </c>
      <c r="CE19">
        <f t="shared" si="22"/>
        <v>0</v>
      </c>
      <c r="CF19">
        <f t="shared" si="23"/>
        <v>0</v>
      </c>
      <c r="CG19">
        <f t="shared" si="24"/>
        <v>0</v>
      </c>
      <c r="CH19">
        <f t="shared" si="25"/>
        <v>0</v>
      </c>
      <c r="CI19">
        <f t="shared" si="26"/>
        <v>0</v>
      </c>
      <c r="CJ19">
        <f t="shared" si="27"/>
        <v>0</v>
      </c>
      <c r="CK19">
        <f t="shared" si="28"/>
        <v>0</v>
      </c>
      <c r="CL19">
        <f t="shared" si="29"/>
        <v>0</v>
      </c>
      <c r="CM19">
        <f t="shared" si="30"/>
        <v>0</v>
      </c>
      <c r="CN19">
        <f t="shared" si="31"/>
        <v>0</v>
      </c>
    </row>
    <row r="20" spans="1:92" x14ac:dyDescent="0.2">
      <c r="A20" s="1">
        <v>12</v>
      </c>
      <c r="B20" s="1" t="s">
        <v>485</v>
      </c>
      <c r="C20" s="1" t="s">
        <v>438</v>
      </c>
      <c r="D20" s="1" t="s">
        <v>486</v>
      </c>
      <c r="E20" s="96" t="s">
        <v>441</v>
      </c>
      <c r="F20" s="1" t="s">
        <v>161</v>
      </c>
      <c r="N20" s="62">
        <v>99</v>
      </c>
      <c r="O20" s="63">
        <v>0</v>
      </c>
      <c r="P20" s="82">
        <v>46.19</v>
      </c>
      <c r="R20" s="63">
        <v>0</v>
      </c>
      <c r="S20" s="82">
        <v>40.9</v>
      </c>
      <c r="U20" s="63">
        <v>1</v>
      </c>
      <c r="V20" s="63">
        <v>99</v>
      </c>
      <c r="W20" s="62">
        <v>4</v>
      </c>
      <c r="X20" s="81">
        <v>81.92</v>
      </c>
      <c r="AC20" s="62">
        <v>3</v>
      </c>
      <c r="AD20" s="62">
        <v>99</v>
      </c>
      <c r="BC20">
        <f t="shared" si="0"/>
        <v>297</v>
      </c>
      <c r="BD20" s="24">
        <f>IF($O$4&gt;0,(LARGE(($N20,$V20,$AD20,$AL20,$AT20,$BB20),1)),"0")</f>
        <v>99</v>
      </c>
      <c r="BE20" s="24">
        <f t="shared" si="1"/>
        <v>198</v>
      </c>
      <c r="BI20" s="103" t="s">
        <v>513</v>
      </c>
      <c r="BK20">
        <f t="shared" si="2"/>
        <v>0</v>
      </c>
      <c r="BL20">
        <f t="shared" si="3"/>
        <v>0</v>
      </c>
      <c r="BM20">
        <f t="shared" si="4"/>
        <v>0</v>
      </c>
      <c r="BN20">
        <f t="shared" si="5"/>
        <v>0</v>
      </c>
      <c r="BO20">
        <f t="shared" si="6"/>
        <v>0</v>
      </c>
      <c r="BP20">
        <f t="shared" si="7"/>
        <v>0</v>
      </c>
      <c r="BQ20">
        <f t="shared" si="8"/>
        <v>46.19</v>
      </c>
      <c r="BR20">
        <f t="shared" si="9"/>
        <v>0</v>
      </c>
      <c r="BS20">
        <f t="shared" si="10"/>
        <v>40.9</v>
      </c>
      <c r="BT20">
        <f t="shared" si="11"/>
        <v>0</v>
      </c>
      <c r="BU20">
        <f t="shared" si="12"/>
        <v>4</v>
      </c>
      <c r="BV20">
        <f t="shared" si="13"/>
        <v>81.92</v>
      </c>
      <c r="BW20">
        <f t="shared" si="14"/>
        <v>0</v>
      </c>
      <c r="BX20">
        <f t="shared" si="15"/>
        <v>0</v>
      </c>
      <c r="BY20">
        <f t="shared" si="16"/>
        <v>4</v>
      </c>
      <c r="BZ20">
        <f t="shared" si="17"/>
        <v>0</v>
      </c>
      <c r="CA20">
        <f t="shared" si="18"/>
        <v>0</v>
      </c>
      <c r="CB20">
        <f t="shared" si="19"/>
        <v>0</v>
      </c>
      <c r="CC20">
        <f t="shared" si="20"/>
        <v>0</v>
      </c>
      <c r="CD20">
        <f t="shared" si="21"/>
        <v>0</v>
      </c>
      <c r="CE20">
        <f t="shared" si="22"/>
        <v>0</v>
      </c>
      <c r="CF20">
        <f t="shared" si="23"/>
        <v>0</v>
      </c>
      <c r="CG20">
        <f t="shared" si="24"/>
        <v>0</v>
      </c>
      <c r="CH20">
        <f t="shared" si="25"/>
        <v>0</v>
      </c>
      <c r="CI20">
        <f t="shared" si="26"/>
        <v>0</v>
      </c>
      <c r="CJ20">
        <f t="shared" si="27"/>
        <v>0</v>
      </c>
      <c r="CK20">
        <f t="shared" si="28"/>
        <v>0</v>
      </c>
      <c r="CL20">
        <f t="shared" si="29"/>
        <v>0</v>
      </c>
      <c r="CM20">
        <f t="shared" si="30"/>
        <v>0</v>
      </c>
      <c r="CN20">
        <f t="shared" si="31"/>
        <v>0</v>
      </c>
    </row>
  </sheetData>
  <sheetProtection sheet="1" objects="1" scenarios="1"/>
  <sortState xmlns:xlrd2="http://schemas.microsoft.com/office/spreadsheetml/2017/richdata2" ref="A9:XFD21">
    <sortCondition ref="BE9"/>
  </sortState>
  <mergeCells count="32">
    <mergeCell ref="O4:V4"/>
    <mergeCell ref="BH3:BI7"/>
    <mergeCell ref="A4:B4"/>
    <mergeCell ref="O5:V5"/>
    <mergeCell ref="F4:N4"/>
    <mergeCell ref="C4:E4"/>
    <mergeCell ref="G7:N7"/>
    <mergeCell ref="A5:B5"/>
    <mergeCell ref="C5:E5"/>
    <mergeCell ref="F5:N5"/>
    <mergeCell ref="A6:E7"/>
    <mergeCell ref="G6:N6"/>
    <mergeCell ref="O6:V6"/>
    <mergeCell ref="O7:V7"/>
    <mergeCell ref="AM6:AT6"/>
    <mergeCell ref="AU6:BB6"/>
    <mergeCell ref="A1:BI1"/>
    <mergeCell ref="A3:B3"/>
    <mergeCell ref="C3:E3"/>
    <mergeCell ref="F3:N3"/>
    <mergeCell ref="O3:V3"/>
    <mergeCell ref="W7:AD7"/>
    <mergeCell ref="AE7:AL7"/>
    <mergeCell ref="AM7:AT7"/>
    <mergeCell ref="AU7:BB7"/>
    <mergeCell ref="W6:AD6"/>
    <mergeCell ref="AE6:AL6"/>
    <mergeCell ref="BC4:BF4"/>
    <mergeCell ref="W3:AL5"/>
    <mergeCell ref="BC3:BF3"/>
    <mergeCell ref="BC5:BF5"/>
    <mergeCell ref="BC6:BE6"/>
  </mergeCells>
  <dataValidations count="8">
    <dataValidation operator="lessThan" allowBlank="1" showInputMessage="1" showErrorMessage="1" sqref="O1:O2 AE1:AE2 AU1:AU2 AU9:AU65446 AE9:AE65446 O9:O65446" xr:uid="{00000000-0002-0000-0700-000000000000}"/>
    <dataValidation type="decimal" allowBlank="1" showInputMessage="1" showErrorMessage="1" sqref="L1:L2 I1:I2 T1:T2 Q1:Q2 AG1:AG2 AB1:AB2 Y1:Y2 AJ1:AJ2 AR1:AR2 AO1:AO2 AW1:AW2 AZ1:AZ2 AZ9:AZ65446 AW9:AW65446 AR9:AR65446 AO9:AO65446 AJ9:AJ65446 Q9:Q65446 AG9:AG65446 AB9:AB65446 I9:I65446 T9:T65446 Y9:Y65446 L9:L65446" xr:uid="{00000000-0002-0000-0700-000001000000}">
      <formula1>0</formula1>
      <formula2>10</formula2>
    </dataValidation>
    <dataValidation type="decimal" allowBlank="1" showInputMessage="1" showErrorMessage="1" sqref="H1:H2 K1:K2 P1:P2 S1:S2 X1:X2 AA1:AA2 AI1:AI2 AF1:AF2 AN1:AN2 AQ1:AQ2 AY1:AY2 AV1:AV2 AV9:AV65446 AY9:AY65446 AN9:AN65446 AQ9:AQ65446 AF9:AF65446 K9:K65446 S9:S65446 P9:P65446 X9:X65446 AA9:AA65446 H9:H65446 AI9:AI65446" xr:uid="{00000000-0002-0000-0700-000002000000}">
      <formula1>0</formula1>
      <formula2>999</formula2>
    </dataValidation>
    <dataValidation type="list" allowBlank="1" showInputMessage="1" showErrorMessage="1" sqref="BH1:BH2 BH9:BH65446" xr:uid="{00000000-0002-0000-0700-000003000000}">
      <formula1>"ja,nee"</formula1>
    </dataValidation>
    <dataValidation type="whole" operator="lessThan" allowBlank="1" showInputMessage="1" showErrorMessage="1" sqref="BG6" xr:uid="{00000000-0002-0000-0700-000004000000}">
      <formula1>340</formula1>
    </dataValidation>
    <dataValidation type="whole" operator="lessThan" allowBlank="1" showInputMessage="1" showErrorMessage="1" sqref="BG5" xr:uid="{00000000-0002-0000-0700-000005000000}">
      <formula1>9</formula1>
    </dataValidation>
    <dataValidation type="whole" allowBlank="1" showInputMessage="1" showErrorMessage="1" sqref="BG4" xr:uid="{00000000-0002-0000-0700-000006000000}">
      <formula1>1</formula1>
      <formula2>2</formula2>
    </dataValidation>
    <dataValidation type="whole" allowBlank="1" showInputMessage="1" showErrorMessage="1" sqref="BG3" xr:uid="{00000000-0002-0000-0700-000007000000}">
      <formula1>1</formula1>
      <formula2>4</formula2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87" fitToWidth="3" fitToHeight="1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5409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0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1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2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3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4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5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6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7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8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9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20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21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85" r:id="rId17" name="Button 77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86" r:id="rId18" name="Button 78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43" r:id="rId19" name="Button 135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44" r:id="rId20" name="Button 136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45" r:id="rId21" name="Button 137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46" r:id="rId22" name="Button 138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47" r:id="rId23" name="Button 139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8">
    <pageSetUpPr fitToPage="1"/>
  </sheetPr>
  <dimension ref="A1:CN12"/>
  <sheetViews>
    <sheetView workbookViewId="0">
      <pane xSplit="5" ySplit="8" topLeftCell="G9" activePane="bottomRight" state="frozen"/>
      <selection activeCell="C4" sqref="C4:E4"/>
      <selection pane="topRight" activeCell="C4" sqref="C4:E4"/>
      <selection pane="bottomLeft" activeCell="C4" sqref="C4:E4"/>
      <selection pane="bottomRight" activeCell="BI21" sqref="BI21"/>
    </sheetView>
  </sheetViews>
  <sheetFormatPr defaultColWidth="9.140625" defaultRowHeight="12.75" x14ac:dyDescent="0.2"/>
  <cols>
    <col min="1" max="1" width="4.7109375" style="1" customWidth="1"/>
    <col min="2" max="2" width="10.140625" style="1" customWidth="1"/>
    <col min="3" max="4" width="22.7109375" style="1" customWidth="1"/>
    <col min="5" max="5" width="6.7109375" style="96" hidden="1" customWidth="1"/>
    <col min="6" max="6" width="18.7109375" style="1" customWidth="1"/>
    <col min="7" max="7" width="3.7109375" style="62" customWidth="1"/>
    <col min="8" max="8" width="5.28515625" style="80" customWidth="1"/>
    <col min="9" max="9" width="4.140625" style="67" hidden="1" customWidth="1"/>
    <col min="10" max="10" width="3.7109375" style="87" customWidth="1"/>
    <col min="11" max="11" width="5.28515625" style="81" customWidth="1"/>
    <col min="12" max="12" width="4.140625" style="68" hidden="1" customWidth="1"/>
    <col min="13" max="14" width="3" style="62" customWidth="1"/>
    <col min="15" max="15" width="3.7109375" style="63" customWidth="1"/>
    <col min="16" max="16" width="5.28515625" style="82" customWidth="1"/>
    <col min="17" max="17" width="4.140625" style="70" hidden="1" customWidth="1"/>
    <col min="18" max="18" width="3.7109375" style="63" customWidth="1"/>
    <col min="19" max="19" width="5.28515625" style="82" customWidth="1"/>
    <col min="20" max="20" width="4.140625" style="70" hidden="1" customWidth="1"/>
    <col min="21" max="22" width="3" style="63" customWidth="1"/>
    <col min="23" max="23" width="3.7109375" style="62" customWidth="1"/>
    <col min="24" max="24" width="5.28515625" style="81" customWidth="1"/>
    <col min="25" max="25" width="4.140625" style="68" hidden="1" customWidth="1"/>
    <col min="26" max="26" width="3.7109375" style="62" customWidth="1"/>
    <col min="27" max="27" width="5.28515625" style="81" customWidth="1"/>
    <col min="28" max="28" width="4.140625" style="68" hidden="1" customWidth="1"/>
    <col min="29" max="30" width="3" style="62" customWidth="1"/>
    <col min="31" max="31" width="3.7109375" style="63" hidden="1" customWidth="1"/>
    <col min="32" max="32" width="5.28515625" style="82" hidden="1" customWidth="1"/>
    <col min="33" max="33" width="4.140625" style="70" hidden="1" customWidth="1"/>
    <col min="34" max="34" width="3.7109375" style="63" hidden="1" customWidth="1"/>
    <col min="35" max="35" width="5.28515625" style="82" hidden="1" customWidth="1"/>
    <col min="36" max="36" width="4.140625" style="70" hidden="1" customWidth="1"/>
    <col min="37" max="38" width="3" style="63" hidden="1" customWidth="1"/>
    <col min="39" max="39" width="3.7109375" style="62" hidden="1" customWidth="1"/>
    <col min="40" max="40" width="5.28515625" style="81" hidden="1" customWidth="1"/>
    <col min="41" max="41" width="4.140625" style="68" hidden="1" customWidth="1"/>
    <col min="42" max="42" width="3.7109375" style="62" hidden="1" customWidth="1"/>
    <col min="43" max="43" width="5.28515625" style="81" hidden="1" customWidth="1"/>
    <col min="44" max="44" width="4.140625" style="68" hidden="1" customWidth="1"/>
    <col min="45" max="46" width="3" style="62" hidden="1" customWidth="1"/>
    <col min="47" max="47" width="3.7109375" style="63" hidden="1" customWidth="1"/>
    <col min="48" max="48" width="5.28515625" style="82" hidden="1" customWidth="1"/>
    <col min="49" max="49" width="4.140625" style="70" hidden="1" customWidth="1"/>
    <col min="50" max="50" width="3.7109375" style="63" hidden="1" customWidth="1"/>
    <col min="51" max="51" width="5.28515625" style="82" hidden="1" customWidth="1"/>
    <col min="52" max="52" width="4.140625" style="70" hidden="1" customWidth="1"/>
    <col min="53" max="54" width="3" style="63" hidden="1" customWidth="1"/>
    <col min="55" max="55" width="5.7109375" customWidth="1"/>
    <col min="56" max="56" width="5.5703125" bestFit="1" customWidth="1"/>
    <col min="57" max="57" width="6" customWidth="1"/>
    <col min="58" max="58" width="4" style="1" customWidth="1"/>
    <col min="59" max="59" width="4.85546875" style="1" customWidth="1"/>
    <col min="60" max="60" width="5.42578125" style="1" customWidth="1"/>
    <col min="61" max="61" width="17.28515625" style="1" customWidth="1"/>
    <col min="62" max="62" width="0" hidden="1" customWidth="1"/>
    <col min="63" max="63" width="4" hidden="1" customWidth="1"/>
    <col min="64" max="64" width="5" hidden="1" customWidth="1"/>
    <col min="65" max="65" width="4" hidden="1" customWidth="1"/>
    <col min="66" max="66" width="6.7109375" hidden="1" customWidth="1"/>
    <col min="67" max="67" width="5.7109375" hidden="1" customWidth="1"/>
    <col min="68" max="68" width="4" hidden="1" customWidth="1"/>
    <col min="69" max="69" width="5" hidden="1" customWidth="1"/>
    <col min="70" max="70" width="4" hidden="1" customWidth="1"/>
    <col min="71" max="71" width="6.7109375" hidden="1" customWidth="1"/>
    <col min="72" max="72" width="5.7109375" hidden="1" customWidth="1"/>
    <col min="73" max="73" width="4" hidden="1" customWidth="1"/>
    <col min="74" max="74" width="5" hidden="1" customWidth="1"/>
    <col min="75" max="75" width="4" hidden="1" customWidth="1"/>
    <col min="76" max="76" width="6.7109375" hidden="1" customWidth="1"/>
    <col min="77" max="77" width="5.7109375" hidden="1" customWidth="1"/>
    <col min="78" max="78" width="4" hidden="1" customWidth="1"/>
    <col min="79" max="79" width="5" hidden="1" customWidth="1"/>
    <col min="80" max="80" width="4" hidden="1" customWidth="1"/>
    <col min="81" max="81" width="6.7109375" hidden="1" customWidth="1"/>
    <col min="82" max="82" width="6.28515625" hidden="1" customWidth="1"/>
    <col min="83" max="83" width="4" hidden="1" customWidth="1"/>
    <col min="84" max="84" width="5" hidden="1" customWidth="1"/>
    <col min="85" max="85" width="4" hidden="1" customWidth="1"/>
    <col min="86" max="86" width="6.7109375" hidden="1" customWidth="1"/>
    <col min="87" max="87" width="5.7109375" hidden="1" customWidth="1"/>
    <col min="88" max="88" width="4" hidden="1" customWidth="1"/>
    <col min="89" max="89" width="5" hidden="1" customWidth="1"/>
    <col min="90" max="90" width="4" hidden="1" customWidth="1"/>
    <col min="91" max="91" width="6.7109375" hidden="1" customWidth="1"/>
    <col min="92" max="92" width="6.28515625" hidden="1" customWidth="1"/>
  </cols>
  <sheetData>
    <row r="1" spans="1:92" x14ac:dyDescent="0.2">
      <c r="A1" s="137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9"/>
    </row>
    <row r="2" spans="1:92" ht="12.75" hidden="1" customHeight="1" x14ac:dyDescent="0.2">
      <c r="A2" s="9"/>
      <c r="B2" s="9"/>
      <c r="C2" s="9"/>
      <c r="D2" s="9"/>
      <c r="E2" s="99"/>
      <c r="F2" s="9"/>
      <c r="G2" s="84"/>
      <c r="H2" s="79"/>
      <c r="I2" s="65"/>
      <c r="J2" s="85"/>
      <c r="N2" s="62">
        <v>1</v>
      </c>
      <c r="O2" s="88"/>
      <c r="V2" s="63">
        <v>2</v>
      </c>
      <c r="W2" s="84"/>
      <c r="AD2" s="62">
        <v>3</v>
      </c>
      <c r="AE2" s="88"/>
      <c r="AL2" s="63">
        <v>4</v>
      </c>
      <c r="AM2" s="84"/>
      <c r="AT2" s="62">
        <v>5</v>
      </c>
      <c r="AU2" s="88"/>
      <c r="BB2" s="63">
        <v>6</v>
      </c>
      <c r="BC2">
        <f>N2+V2+AD2+AL2+AT2+BB2</f>
        <v>21</v>
      </c>
      <c r="BD2" s="24">
        <f>IF($O$4&gt;0,(LARGE(($N2,$V2,$AD2,$AL2,$AT2,$BB2),1)),"0")</f>
        <v>6</v>
      </c>
      <c r="BE2" s="24">
        <f>BC2-BD2</f>
        <v>15</v>
      </c>
      <c r="BF2" s="1" t="str">
        <f>IF($O$4&gt;1,(LARGE(($N2,$V2,$AD2,$AL2,$AT2,$BB2),1))+(LARGE(($N2,$V2,$AD2,$AL2,$AT2,$BB2),2)),"0")</f>
        <v>0</v>
      </c>
      <c r="BK2">
        <f>IF(G2&gt;99,199,G2)</f>
        <v>0</v>
      </c>
      <c r="BL2">
        <f>IF(H2&gt;99,0,H2)</f>
        <v>0</v>
      </c>
      <c r="BM2">
        <f>IF(J2&gt;99,199,J2)</f>
        <v>0</v>
      </c>
      <c r="BN2">
        <f>IF(K2&gt;99,0,K2)</f>
        <v>0</v>
      </c>
      <c r="BO2">
        <f>BK2+BM2</f>
        <v>0</v>
      </c>
      <c r="BP2">
        <f>IF(O2&gt;99,199,O2)</f>
        <v>0</v>
      </c>
      <c r="BQ2">
        <f>IF(P2&gt;99,0,P2)</f>
        <v>0</v>
      </c>
      <c r="BR2">
        <f>IF(R2&gt;99,199,R2)</f>
        <v>0</v>
      </c>
      <c r="BS2">
        <f>IF(S2&gt;99,0,S2)</f>
        <v>0</v>
      </c>
      <c r="BT2">
        <f>BP2+BR2</f>
        <v>0</v>
      </c>
      <c r="BU2">
        <f>IF(W2&gt;99,199,W2)</f>
        <v>0</v>
      </c>
      <c r="BV2">
        <f>IF(X2&gt;99,0,X2)</f>
        <v>0</v>
      </c>
      <c r="BW2">
        <f>IF(Z2&gt;99,199,Z2)</f>
        <v>0</v>
      </c>
      <c r="BX2">
        <f>IF(AA2&gt;99,0,AA2)</f>
        <v>0</v>
      </c>
      <c r="BY2">
        <f>BU2+BW2</f>
        <v>0</v>
      </c>
      <c r="BZ2">
        <f>IF(AE2&gt;99,199,AE2)</f>
        <v>0</v>
      </c>
      <c r="CA2">
        <f>IF(AF2&gt;99,0,AF2)</f>
        <v>0</v>
      </c>
      <c r="CB2">
        <f>IF(AH2&gt;99,199,AH2)</f>
        <v>0</v>
      </c>
      <c r="CC2">
        <f>IF(AI2&gt;99,0,AI2)</f>
        <v>0</v>
      </c>
      <c r="CD2">
        <f>BZ2+CB2</f>
        <v>0</v>
      </c>
      <c r="CE2">
        <f>IF(AM2&gt;99,199,AM2)</f>
        <v>0</v>
      </c>
      <c r="CF2">
        <f>IF(AN2&gt;99,0,AN2)</f>
        <v>0</v>
      </c>
      <c r="CG2">
        <f>IF(AP2&gt;99,199,AP2)</f>
        <v>0</v>
      </c>
      <c r="CH2">
        <f>IF(AQ2&gt;99,0,AQ2)</f>
        <v>0</v>
      </c>
      <c r="CI2">
        <f>CE2+CG2</f>
        <v>0</v>
      </c>
      <c r="CJ2">
        <f>IF(AU2&gt;99,199,AU2)</f>
        <v>0</v>
      </c>
      <c r="CK2">
        <f>IF(AV2&gt;99,0,AV2)</f>
        <v>0</v>
      </c>
      <c r="CL2">
        <f>IF(AX2&gt;99,199,AX2)</f>
        <v>0</v>
      </c>
      <c r="CM2">
        <f>IF(AY2&gt;99,0,AY2)</f>
        <v>0</v>
      </c>
      <c r="CN2">
        <f>CJ2+CL2</f>
        <v>0</v>
      </c>
    </row>
    <row r="3" spans="1:92" x14ac:dyDescent="0.2">
      <c r="A3" s="106" t="s">
        <v>8</v>
      </c>
      <c r="B3" s="108"/>
      <c r="C3" s="140" t="str">
        <f>Instellingen!B3</f>
        <v>Kring NVF</v>
      </c>
      <c r="D3" s="141"/>
      <c r="E3" s="142"/>
      <c r="F3" s="106" t="s">
        <v>27</v>
      </c>
      <c r="G3" s="107"/>
      <c r="H3" s="107"/>
      <c r="I3" s="107"/>
      <c r="J3" s="107"/>
      <c r="K3" s="107"/>
      <c r="L3" s="107"/>
      <c r="M3" s="107"/>
      <c r="N3" s="108"/>
      <c r="O3" s="143"/>
      <c r="P3" s="144"/>
      <c r="Q3" s="144"/>
      <c r="R3" s="144"/>
      <c r="S3" s="144"/>
      <c r="T3" s="144"/>
      <c r="U3" s="144"/>
      <c r="V3" s="145"/>
      <c r="W3" s="109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106" t="s">
        <v>26</v>
      </c>
      <c r="BD3" s="107"/>
      <c r="BE3" s="107"/>
      <c r="BF3" s="108"/>
      <c r="BG3" s="20">
        <f>Instellingen!B6</f>
        <v>3</v>
      </c>
      <c r="BH3" s="146"/>
      <c r="BI3" s="147"/>
    </row>
    <row r="4" spans="1:92" x14ac:dyDescent="0.2">
      <c r="A4" s="106" t="s">
        <v>9</v>
      </c>
      <c r="B4" s="108"/>
      <c r="C4" s="152" t="s">
        <v>129</v>
      </c>
      <c r="D4" s="141"/>
      <c r="E4" s="142"/>
      <c r="F4" s="106" t="s">
        <v>33</v>
      </c>
      <c r="G4" s="107"/>
      <c r="H4" s="107"/>
      <c r="I4" s="107"/>
      <c r="J4" s="107"/>
      <c r="K4" s="107"/>
      <c r="L4" s="107"/>
      <c r="M4" s="107"/>
      <c r="N4" s="108"/>
      <c r="O4" s="140">
        <f>Instellingen!B7</f>
        <v>1</v>
      </c>
      <c r="P4" s="141"/>
      <c r="Q4" s="141"/>
      <c r="R4" s="141"/>
      <c r="S4" s="141"/>
      <c r="T4" s="141"/>
      <c r="U4" s="141"/>
      <c r="V4" s="142"/>
      <c r="W4" s="112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4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106"/>
      <c r="BD4" s="107"/>
      <c r="BE4" s="107"/>
      <c r="BF4" s="108"/>
      <c r="BG4" s="20"/>
      <c r="BH4" s="148"/>
      <c r="BI4" s="149"/>
    </row>
    <row r="5" spans="1:92" x14ac:dyDescent="0.2">
      <c r="A5" s="106" t="s">
        <v>10</v>
      </c>
      <c r="B5" s="108"/>
      <c r="C5" s="140"/>
      <c r="D5" s="141"/>
      <c r="E5" s="142"/>
      <c r="F5" s="106" t="s">
        <v>11</v>
      </c>
      <c r="G5" s="107"/>
      <c r="H5" s="107"/>
      <c r="I5" s="107"/>
      <c r="J5" s="107"/>
      <c r="K5" s="107"/>
      <c r="L5" s="107"/>
      <c r="M5" s="107"/>
      <c r="N5" s="108"/>
      <c r="O5" s="140">
        <f>Instellingen!B5</f>
        <v>99</v>
      </c>
      <c r="P5" s="141"/>
      <c r="Q5" s="141"/>
      <c r="R5" s="141"/>
      <c r="S5" s="141"/>
      <c r="T5" s="141"/>
      <c r="U5" s="141"/>
      <c r="V5" s="142"/>
      <c r="W5" s="115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7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118" t="s">
        <v>12</v>
      </c>
      <c r="BD5" s="119"/>
      <c r="BE5" s="119"/>
      <c r="BF5" s="120"/>
      <c r="BG5" s="8"/>
      <c r="BH5" s="148"/>
      <c r="BI5" s="149"/>
    </row>
    <row r="6" spans="1:92" ht="12.75" customHeight="1" x14ac:dyDescent="0.2">
      <c r="A6" s="153"/>
      <c r="B6" s="154"/>
      <c r="C6" s="154"/>
      <c r="D6" s="154"/>
      <c r="E6" s="155"/>
      <c r="F6" s="36" t="s">
        <v>13</v>
      </c>
      <c r="G6" s="131" t="str">
        <f>Instellingen!B40</f>
        <v>Hierden</v>
      </c>
      <c r="H6" s="132"/>
      <c r="I6" s="132"/>
      <c r="J6" s="132"/>
      <c r="K6" s="132"/>
      <c r="L6" s="132"/>
      <c r="M6" s="132"/>
      <c r="N6" s="133"/>
      <c r="O6" s="134" t="str">
        <f>Instellingen!B41</f>
        <v>Nunspeet</v>
      </c>
      <c r="P6" s="135"/>
      <c r="Q6" s="135"/>
      <c r="R6" s="135"/>
      <c r="S6" s="135"/>
      <c r="T6" s="135"/>
      <c r="U6" s="135"/>
      <c r="V6" s="136"/>
      <c r="W6" s="131" t="str">
        <f>Instellingen!B42</f>
        <v>Wezep</v>
      </c>
      <c r="X6" s="132"/>
      <c r="Y6" s="132"/>
      <c r="Z6" s="132"/>
      <c r="AA6" s="132"/>
      <c r="AB6" s="132"/>
      <c r="AC6" s="132"/>
      <c r="AD6" s="133"/>
      <c r="AE6" s="134" t="str">
        <f>Instellingen!B43</f>
        <v xml:space="preserve"> </v>
      </c>
      <c r="AF6" s="135"/>
      <c r="AG6" s="135"/>
      <c r="AH6" s="135"/>
      <c r="AI6" s="135"/>
      <c r="AJ6" s="135"/>
      <c r="AK6" s="135"/>
      <c r="AL6" s="136"/>
      <c r="AM6" s="131" t="str">
        <f>Instellingen!B44</f>
        <v xml:space="preserve"> </v>
      </c>
      <c r="AN6" s="132"/>
      <c r="AO6" s="132"/>
      <c r="AP6" s="132"/>
      <c r="AQ6" s="132"/>
      <c r="AR6" s="132"/>
      <c r="AS6" s="132"/>
      <c r="AT6" s="133"/>
      <c r="AU6" s="134" t="str">
        <f>Instellingen!B45</f>
        <v xml:space="preserve"> </v>
      </c>
      <c r="AV6" s="135"/>
      <c r="AW6" s="135"/>
      <c r="AX6" s="135"/>
      <c r="AY6" s="135"/>
      <c r="AZ6" s="135"/>
      <c r="BA6" s="135"/>
      <c r="BB6" s="136"/>
      <c r="BC6" s="121" t="s">
        <v>32</v>
      </c>
      <c r="BD6" s="122"/>
      <c r="BE6" s="108"/>
      <c r="BF6" s="34"/>
      <c r="BG6" s="20"/>
      <c r="BH6" s="148"/>
      <c r="BI6" s="149"/>
    </row>
    <row r="7" spans="1:92" ht="12.75" customHeight="1" x14ac:dyDescent="0.2">
      <c r="A7" s="156"/>
      <c r="B7" s="156"/>
      <c r="C7" s="156"/>
      <c r="D7" s="156"/>
      <c r="E7" s="157"/>
      <c r="F7" s="36" t="s">
        <v>14</v>
      </c>
      <c r="G7" s="123" t="str">
        <f>Instellingen!C40</f>
        <v>18 nov 2023</v>
      </c>
      <c r="H7" s="124"/>
      <c r="I7" s="124"/>
      <c r="J7" s="124"/>
      <c r="K7" s="124"/>
      <c r="L7" s="124"/>
      <c r="M7" s="124"/>
      <c r="N7" s="125"/>
      <c r="O7" s="158" t="str">
        <f>Instellingen!C41</f>
        <v>09 dec 2023</v>
      </c>
      <c r="P7" s="159"/>
      <c r="Q7" s="159"/>
      <c r="R7" s="159"/>
      <c r="S7" s="159"/>
      <c r="T7" s="159"/>
      <c r="U7" s="159"/>
      <c r="V7" s="160"/>
      <c r="W7" s="123" t="str">
        <f>Instellingen!C42</f>
        <v>13 jan 2024</v>
      </c>
      <c r="X7" s="124"/>
      <c r="Y7" s="124"/>
      <c r="Z7" s="124"/>
      <c r="AA7" s="124"/>
      <c r="AB7" s="124"/>
      <c r="AC7" s="124"/>
      <c r="AD7" s="125"/>
      <c r="AE7" s="158" t="str">
        <f>Instellingen!C43</f>
        <v xml:space="preserve"> </v>
      </c>
      <c r="AF7" s="159"/>
      <c r="AG7" s="159"/>
      <c r="AH7" s="159"/>
      <c r="AI7" s="159"/>
      <c r="AJ7" s="159"/>
      <c r="AK7" s="159"/>
      <c r="AL7" s="160"/>
      <c r="AM7" s="123" t="str">
        <f>Instellingen!C44</f>
        <v xml:space="preserve"> </v>
      </c>
      <c r="AN7" s="161"/>
      <c r="AO7" s="161"/>
      <c r="AP7" s="161"/>
      <c r="AQ7" s="161"/>
      <c r="AR7" s="161"/>
      <c r="AS7" s="161"/>
      <c r="AT7" s="162"/>
      <c r="AU7" s="158" t="str">
        <f>Instellingen!C45</f>
        <v xml:space="preserve"> </v>
      </c>
      <c r="AV7" s="163"/>
      <c r="AW7" s="163"/>
      <c r="AX7" s="163"/>
      <c r="AY7" s="163"/>
      <c r="AZ7" s="163"/>
      <c r="BA7" s="163"/>
      <c r="BB7" s="164"/>
      <c r="BC7" s="37" t="s">
        <v>34</v>
      </c>
      <c r="BD7" s="10" t="s">
        <v>35</v>
      </c>
      <c r="BE7" s="5" t="s">
        <v>36</v>
      </c>
      <c r="BF7" s="3"/>
      <c r="BG7" s="3"/>
      <c r="BH7" s="150"/>
      <c r="BI7" s="151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97" t="s">
        <v>70</v>
      </c>
      <c r="F8" s="36" t="s">
        <v>3</v>
      </c>
      <c r="G8" s="7" t="s">
        <v>73</v>
      </c>
      <c r="H8" s="90" t="s">
        <v>98</v>
      </c>
      <c r="I8" s="66" t="s">
        <v>75</v>
      </c>
      <c r="J8" s="86" t="s">
        <v>76</v>
      </c>
      <c r="K8" s="83" t="s">
        <v>99</v>
      </c>
      <c r="L8" s="69" t="s">
        <v>78</v>
      </c>
      <c r="M8" s="2" t="s">
        <v>4</v>
      </c>
      <c r="N8" s="2" t="s">
        <v>15</v>
      </c>
      <c r="O8" s="89" t="s">
        <v>73</v>
      </c>
      <c r="P8" s="83" t="s">
        <v>98</v>
      </c>
      <c r="Q8" s="78" t="s">
        <v>75</v>
      </c>
      <c r="R8" s="71" t="s">
        <v>76</v>
      </c>
      <c r="S8" s="83" t="s">
        <v>99</v>
      </c>
      <c r="T8" s="78" t="s">
        <v>78</v>
      </c>
      <c r="U8" s="2" t="s">
        <v>4</v>
      </c>
      <c r="V8" s="2" t="s">
        <v>15</v>
      </c>
      <c r="W8" s="89" t="s">
        <v>73</v>
      </c>
      <c r="X8" s="83" t="s">
        <v>98</v>
      </c>
      <c r="Y8" s="78" t="s">
        <v>75</v>
      </c>
      <c r="Z8" s="71" t="s">
        <v>76</v>
      </c>
      <c r="AA8" s="83" t="s">
        <v>99</v>
      </c>
      <c r="AB8" s="78" t="s">
        <v>78</v>
      </c>
      <c r="AC8" s="2" t="s">
        <v>4</v>
      </c>
      <c r="AD8" s="2" t="s">
        <v>15</v>
      </c>
      <c r="AE8" s="89" t="s">
        <v>73</v>
      </c>
      <c r="AF8" s="83" t="s">
        <v>98</v>
      </c>
      <c r="AG8" s="78" t="s">
        <v>75</v>
      </c>
      <c r="AH8" s="71" t="s">
        <v>76</v>
      </c>
      <c r="AI8" s="83" t="s">
        <v>99</v>
      </c>
      <c r="AJ8" s="78" t="s">
        <v>78</v>
      </c>
      <c r="AK8" s="2" t="s">
        <v>4</v>
      </c>
      <c r="AL8" s="2" t="s">
        <v>15</v>
      </c>
      <c r="AM8" s="89" t="s">
        <v>73</v>
      </c>
      <c r="AN8" s="83" t="s">
        <v>98</v>
      </c>
      <c r="AO8" s="78" t="s">
        <v>75</v>
      </c>
      <c r="AP8" s="71" t="s">
        <v>76</v>
      </c>
      <c r="AQ8" s="83" t="s">
        <v>99</v>
      </c>
      <c r="AR8" s="78" t="s">
        <v>78</v>
      </c>
      <c r="AS8" s="2" t="s">
        <v>4</v>
      </c>
      <c r="AT8" s="2" t="s">
        <v>15</v>
      </c>
      <c r="AU8" s="89" t="s">
        <v>73</v>
      </c>
      <c r="AV8" s="83" t="s">
        <v>98</v>
      </c>
      <c r="AW8" s="78" t="s">
        <v>75</v>
      </c>
      <c r="AX8" s="71" t="s">
        <v>76</v>
      </c>
      <c r="AY8" s="83" t="s">
        <v>99</v>
      </c>
      <c r="AZ8" s="78" t="s">
        <v>78</v>
      </c>
      <c r="BA8" s="2" t="s">
        <v>4</v>
      </c>
      <c r="BB8" s="2" t="s">
        <v>15</v>
      </c>
      <c r="BC8" s="38" t="s">
        <v>22</v>
      </c>
      <c r="BD8" s="23" t="s">
        <v>22</v>
      </c>
      <c r="BE8" s="64" t="s">
        <v>22</v>
      </c>
      <c r="BF8" s="22" t="s">
        <v>16</v>
      </c>
      <c r="BG8" s="22" t="s">
        <v>17</v>
      </c>
      <c r="BH8" s="7" t="s">
        <v>68</v>
      </c>
      <c r="BI8" s="2" t="s">
        <v>5</v>
      </c>
      <c r="BK8" s="72" t="s">
        <v>86</v>
      </c>
      <c r="BL8" s="72" t="s">
        <v>79</v>
      </c>
      <c r="BM8" s="72" t="s">
        <v>87</v>
      </c>
      <c r="BN8" s="72" t="s">
        <v>80</v>
      </c>
      <c r="BO8" s="72" t="s">
        <v>97</v>
      </c>
      <c r="BP8" s="72" t="s">
        <v>88</v>
      </c>
      <c r="BQ8" s="72" t="s">
        <v>81</v>
      </c>
      <c r="BR8" s="72" t="s">
        <v>89</v>
      </c>
      <c r="BS8" s="72" t="s">
        <v>101</v>
      </c>
      <c r="BT8" s="73" t="s">
        <v>96</v>
      </c>
      <c r="BU8" s="72" t="s">
        <v>90</v>
      </c>
      <c r="BV8" s="72" t="s">
        <v>82</v>
      </c>
      <c r="BW8" s="72" t="s">
        <v>91</v>
      </c>
      <c r="BX8" s="72" t="s">
        <v>83</v>
      </c>
      <c r="BY8" s="73" t="s">
        <v>95</v>
      </c>
      <c r="BZ8" s="72" t="s">
        <v>92</v>
      </c>
      <c r="CA8" s="72" t="s">
        <v>84</v>
      </c>
      <c r="CB8" s="72" t="s">
        <v>93</v>
      </c>
      <c r="CC8" s="73" t="s">
        <v>85</v>
      </c>
      <c r="CD8" s="73" t="s">
        <v>94</v>
      </c>
      <c r="CE8" s="72" t="s">
        <v>106</v>
      </c>
      <c r="CF8" s="72" t="s">
        <v>107</v>
      </c>
      <c r="CG8" s="72" t="s">
        <v>108</v>
      </c>
      <c r="CH8" s="72" t="s">
        <v>109</v>
      </c>
      <c r="CI8" s="73" t="s">
        <v>116</v>
      </c>
      <c r="CJ8" s="72" t="s">
        <v>111</v>
      </c>
      <c r="CK8" s="72" t="s">
        <v>112</v>
      </c>
      <c r="CL8" s="72" t="s">
        <v>113</v>
      </c>
      <c r="CM8" s="73" t="s">
        <v>114</v>
      </c>
      <c r="CN8" s="73" t="s">
        <v>115</v>
      </c>
    </row>
    <row r="9" spans="1:92" x14ac:dyDescent="0.2">
      <c r="A9" s="1">
        <v>1</v>
      </c>
      <c r="B9" s="1" t="s">
        <v>369</v>
      </c>
      <c r="C9" s="1" t="s">
        <v>420</v>
      </c>
      <c r="D9" s="1" t="s">
        <v>370</v>
      </c>
      <c r="E9" s="96" t="s">
        <v>442</v>
      </c>
      <c r="F9" s="1" t="s">
        <v>177</v>
      </c>
      <c r="G9" s="62">
        <v>0</v>
      </c>
      <c r="H9" s="80">
        <v>45.58</v>
      </c>
      <c r="J9" s="87">
        <v>0</v>
      </c>
      <c r="K9" s="81">
        <v>35.979999999999997</v>
      </c>
      <c r="M9" s="62">
        <v>2</v>
      </c>
      <c r="N9" s="62">
        <v>2</v>
      </c>
      <c r="O9" s="63">
        <v>0</v>
      </c>
      <c r="P9" s="82">
        <v>52.17</v>
      </c>
      <c r="R9" s="63">
        <v>0</v>
      </c>
      <c r="S9" s="82">
        <v>46.68</v>
      </c>
      <c r="U9" s="63">
        <v>2</v>
      </c>
      <c r="V9" s="63">
        <v>2</v>
      </c>
      <c r="AD9" s="62">
        <v>99</v>
      </c>
      <c r="BC9">
        <f>N9+V9+AD9+AL9+AT9+BB9</f>
        <v>103</v>
      </c>
      <c r="BD9" s="24">
        <f>IF($O$4&gt;0,(LARGE(($N9,$V9,$AD9,$AL9,$AT9,$BB9),1)),"0")</f>
        <v>99</v>
      </c>
      <c r="BE9" s="24">
        <f>BC9-BD9</f>
        <v>4</v>
      </c>
      <c r="BI9" s="103" t="s">
        <v>531</v>
      </c>
      <c r="BK9">
        <f>IF(G9&gt;99,199,G9)</f>
        <v>0</v>
      </c>
      <c r="BL9">
        <f>IF(H9&gt;99,0,H9)</f>
        <v>45.58</v>
      </c>
      <c r="BM9">
        <f>IF(J9&gt;99,199,J9)</f>
        <v>0</v>
      </c>
      <c r="BN9">
        <f>IF(K9&gt;99,0,K9)</f>
        <v>35.979999999999997</v>
      </c>
      <c r="BO9">
        <f>BK9+BM9</f>
        <v>0</v>
      </c>
      <c r="BP9">
        <f>IF(O9&gt;99,199,O9)</f>
        <v>0</v>
      </c>
      <c r="BQ9">
        <f>IF(P9&gt;99,0,P9)</f>
        <v>52.17</v>
      </c>
      <c r="BR9">
        <f>IF(R9&gt;99,199,R9)</f>
        <v>0</v>
      </c>
      <c r="BS9">
        <f>IF(S9&gt;99,0,S9)</f>
        <v>46.68</v>
      </c>
      <c r="BT9">
        <f>BP9+BR9</f>
        <v>0</v>
      </c>
      <c r="BU9">
        <f>IF(W9&gt;99,199,W9)</f>
        <v>0</v>
      </c>
      <c r="BV9">
        <f>IF(X9&gt;99,0,X9)</f>
        <v>0</v>
      </c>
      <c r="BW9">
        <f>IF(Z9&gt;99,199,Z9)</f>
        <v>0</v>
      </c>
      <c r="BX9">
        <f>IF(AA9&gt;99,0,AA9)</f>
        <v>0</v>
      </c>
      <c r="BY9">
        <f>BU9+BW9</f>
        <v>0</v>
      </c>
      <c r="BZ9">
        <f>IF(AE9&gt;99,199,AE9)</f>
        <v>0</v>
      </c>
      <c r="CA9">
        <f>IF(AF9&gt;99,0,AF9)</f>
        <v>0</v>
      </c>
      <c r="CB9">
        <f>IF(AH9&gt;99,199,AH9)</f>
        <v>0</v>
      </c>
      <c r="CC9">
        <f>IF(AI9&gt;99,0,AI9)</f>
        <v>0</v>
      </c>
      <c r="CD9">
        <f>BZ9+CB9</f>
        <v>0</v>
      </c>
      <c r="CE9">
        <f>IF(AM9&gt;99,199,AM9)</f>
        <v>0</v>
      </c>
      <c r="CF9">
        <f>IF(AN9&gt;99,0,AN9)</f>
        <v>0</v>
      </c>
      <c r="CG9">
        <f>IF(AP9&gt;99,199,AP9)</f>
        <v>0</v>
      </c>
      <c r="CH9">
        <f>IF(AQ9&gt;99,0,AQ9)</f>
        <v>0</v>
      </c>
      <c r="CI9">
        <f>CE9+CG9</f>
        <v>0</v>
      </c>
      <c r="CJ9">
        <f>IF(AU9&gt;99,199,AU9)</f>
        <v>0</v>
      </c>
      <c r="CK9">
        <f>IF(AV9&gt;99,0,AV9)</f>
        <v>0</v>
      </c>
      <c r="CL9">
        <f>IF(AX9&gt;99,199,AX9)</f>
        <v>0</v>
      </c>
      <c r="CM9">
        <f>IF(AY9&gt;99,0,AY9)</f>
        <v>0</v>
      </c>
      <c r="CN9">
        <f>CJ9+CL9</f>
        <v>0</v>
      </c>
    </row>
    <row r="10" spans="1:92" x14ac:dyDescent="0.2">
      <c r="A10" s="1">
        <v>2</v>
      </c>
      <c r="B10" s="103" t="s">
        <v>542</v>
      </c>
      <c r="C10" s="103" t="s">
        <v>540</v>
      </c>
      <c r="D10" s="103" t="s">
        <v>541</v>
      </c>
      <c r="F10" s="103" t="s">
        <v>161</v>
      </c>
      <c r="N10" s="62">
        <v>99</v>
      </c>
      <c r="V10" s="63">
        <v>99</v>
      </c>
      <c r="W10" s="62">
        <v>4</v>
      </c>
      <c r="X10" s="81">
        <v>78.87</v>
      </c>
      <c r="AC10" s="62">
        <v>1</v>
      </c>
      <c r="AD10" s="62">
        <v>1</v>
      </c>
      <c r="BC10">
        <f>N10+V10+AD10+AL10+AT10+BB10</f>
        <v>199</v>
      </c>
      <c r="BD10" s="24">
        <f>IF($O$4&gt;0,(LARGE(($N10,$V10,$AD10,$AL10,$AT10,$BB10),1)),"0")</f>
        <v>99</v>
      </c>
      <c r="BE10" s="24">
        <f>BC10-BD10</f>
        <v>100</v>
      </c>
      <c r="BK10">
        <f>IF(G10&gt;99,199,G10)</f>
        <v>0</v>
      </c>
      <c r="BL10">
        <f>IF(H10&gt;99,0,H10)</f>
        <v>0</v>
      </c>
      <c r="BM10">
        <f>IF(J10&gt;99,199,J10)</f>
        <v>0</v>
      </c>
      <c r="BN10">
        <f>IF(K10&gt;99,0,K10)</f>
        <v>0</v>
      </c>
      <c r="BO10">
        <f>BK10+BM10</f>
        <v>0</v>
      </c>
      <c r="BP10">
        <f>IF(O10&gt;99,199,O10)</f>
        <v>0</v>
      </c>
      <c r="BQ10">
        <f>IF(P10&gt;99,0,P10)</f>
        <v>0</v>
      </c>
      <c r="BR10">
        <f>IF(R10&gt;99,199,R10)</f>
        <v>0</v>
      </c>
      <c r="BS10">
        <f>IF(S10&gt;99,0,S10)</f>
        <v>0</v>
      </c>
      <c r="BT10">
        <f>BP10+BR10</f>
        <v>0</v>
      </c>
      <c r="BU10">
        <f>IF(W10&gt;99,199,W10)</f>
        <v>4</v>
      </c>
      <c r="BV10">
        <f>IF(X10&gt;99,0,X10)</f>
        <v>78.87</v>
      </c>
      <c r="BW10">
        <f>IF(Z10&gt;99,199,Z10)</f>
        <v>0</v>
      </c>
      <c r="BX10">
        <f>IF(AA10&gt;99,0,AA10)</f>
        <v>0</v>
      </c>
      <c r="BY10">
        <f>BU10+BW10</f>
        <v>4</v>
      </c>
      <c r="BZ10">
        <f>IF(AE10&gt;99,199,AE10)</f>
        <v>0</v>
      </c>
      <c r="CA10">
        <f>IF(AF10&gt;99,0,AF10)</f>
        <v>0</v>
      </c>
      <c r="CB10">
        <f>IF(AH10&gt;99,199,AH10)</f>
        <v>0</v>
      </c>
      <c r="CC10">
        <f>IF(AI10&gt;99,0,AI10)</f>
        <v>0</v>
      </c>
      <c r="CD10">
        <f>BZ10+CB10</f>
        <v>0</v>
      </c>
      <c r="CE10">
        <f>IF(AM10&gt;99,199,AM10)</f>
        <v>0</v>
      </c>
      <c r="CF10">
        <f>IF(AN10&gt;99,0,AN10)</f>
        <v>0</v>
      </c>
      <c r="CG10">
        <f>IF(AP10&gt;99,199,AP10)</f>
        <v>0</v>
      </c>
      <c r="CH10">
        <f>IF(AQ10&gt;99,0,AQ10)</f>
        <v>0</v>
      </c>
      <c r="CI10">
        <f>CE10+CG10</f>
        <v>0</v>
      </c>
      <c r="CJ10">
        <f>IF(AU10&gt;99,199,AU10)</f>
        <v>0</v>
      </c>
      <c r="CK10">
        <f>IF(AV10&gt;99,0,AV10)</f>
        <v>0</v>
      </c>
      <c r="CL10">
        <f>IF(AX10&gt;99,199,AX10)</f>
        <v>0</v>
      </c>
      <c r="CM10">
        <f>IF(AY10&gt;99,0,AY10)</f>
        <v>0</v>
      </c>
      <c r="CN10">
        <f>CJ10+CL10</f>
        <v>0</v>
      </c>
    </row>
    <row r="11" spans="1:92" x14ac:dyDescent="0.2">
      <c r="A11" s="1">
        <v>3</v>
      </c>
      <c r="B11" s="1" t="s">
        <v>485</v>
      </c>
      <c r="C11" s="1" t="s">
        <v>438</v>
      </c>
      <c r="D11" s="1" t="s">
        <v>486</v>
      </c>
      <c r="E11" s="96" t="s">
        <v>442</v>
      </c>
      <c r="F11" s="1" t="s">
        <v>161</v>
      </c>
      <c r="N11" s="62">
        <v>99</v>
      </c>
      <c r="O11" s="63">
        <v>0</v>
      </c>
      <c r="P11" s="82">
        <v>49.15</v>
      </c>
      <c r="R11" s="63">
        <v>0</v>
      </c>
      <c r="S11" s="82">
        <v>45.5</v>
      </c>
      <c r="U11" s="63">
        <v>1</v>
      </c>
      <c r="V11" s="63">
        <v>1</v>
      </c>
      <c r="AD11" s="62">
        <v>99</v>
      </c>
      <c r="BC11">
        <f>N11+V11+AD11+AL11+AT11+BB11</f>
        <v>199</v>
      </c>
      <c r="BD11" s="24">
        <f>IF($O$4&gt;0,(LARGE(($N11,$V11,$AD11,$AL11,$AT11,$BB11),1)),"0")</f>
        <v>99</v>
      </c>
      <c r="BE11" s="24">
        <f>BC11-BD11</f>
        <v>100</v>
      </c>
      <c r="BK11">
        <f>IF(G11&gt;99,199,G11)</f>
        <v>0</v>
      </c>
      <c r="BL11">
        <f>IF(H11&gt;99,0,H11)</f>
        <v>0</v>
      </c>
      <c r="BM11">
        <f>IF(J11&gt;99,199,J11)</f>
        <v>0</v>
      </c>
      <c r="BN11">
        <f>IF(K11&gt;99,0,K11)</f>
        <v>0</v>
      </c>
      <c r="BO11">
        <f>BK11+BM11</f>
        <v>0</v>
      </c>
      <c r="BP11">
        <f>IF(O11&gt;99,199,O11)</f>
        <v>0</v>
      </c>
      <c r="BQ11">
        <f>IF(P11&gt;99,0,P11)</f>
        <v>49.15</v>
      </c>
      <c r="BR11">
        <f>IF(R11&gt;99,199,R11)</f>
        <v>0</v>
      </c>
      <c r="BS11">
        <f>IF(S11&gt;99,0,S11)</f>
        <v>45.5</v>
      </c>
      <c r="BT11">
        <f>BP11+BR11</f>
        <v>0</v>
      </c>
      <c r="BU11">
        <f>IF(W11&gt;99,199,W11)</f>
        <v>0</v>
      </c>
      <c r="BV11">
        <f>IF(X11&gt;99,0,X11)</f>
        <v>0</v>
      </c>
      <c r="BW11">
        <f>IF(Z11&gt;99,199,Z11)</f>
        <v>0</v>
      </c>
      <c r="BX11">
        <f>IF(AA11&gt;99,0,AA11)</f>
        <v>0</v>
      </c>
      <c r="BY11">
        <f>BU11+BW11</f>
        <v>0</v>
      </c>
      <c r="BZ11">
        <f>IF(AE11&gt;99,199,AE11)</f>
        <v>0</v>
      </c>
      <c r="CA11">
        <f>IF(AF11&gt;99,0,AF11)</f>
        <v>0</v>
      </c>
      <c r="CB11">
        <f>IF(AH11&gt;99,199,AH11)</f>
        <v>0</v>
      </c>
      <c r="CC11">
        <f>IF(AI11&gt;99,0,AI11)</f>
        <v>0</v>
      </c>
      <c r="CD11">
        <f>BZ11+CB11</f>
        <v>0</v>
      </c>
      <c r="CE11">
        <f>IF(AM11&gt;99,199,AM11)</f>
        <v>0</v>
      </c>
      <c r="CF11">
        <f>IF(AN11&gt;99,0,AN11)</f>
        <v>0</v>
      </c>
      <c r="CG11">
        <f>IF(AP11&gt;99,199,AP11)</f>
        <v>0</v>
      </c>
      <c r="CH11">
        <f>IF(AQ11&gt;99,0,AQ11)</f>
        <v>0</v>
      </c>
      <c r="CI11">
        <f>CE11+CG11</f>
        <v>0</v>
      </c>
      <c r="CJ11">
        <f>IF(AU11&gt;99,199,AU11)</f>
        <v>0</v>
      </c>
      <c r="CK11">
        <f>IF(AV11&gt;99,0,AV11)</f>
        <v>0</v>
      </c>
      <c r="CL11">
        <f>IF(AX11&gt;99,199,AX11)</f>
        <v>0</v>
      </c>
      <c r="CM11">
        <f>IF(AY11&gt;99,0,AY11)</f>
        <v>0</v>
      </c>
      <c r="CN11">
        <f>CJ11+CL11</f>
        <v>0</v>
      </c>
    </row>
    <row r="12" spans="1:92" x14ac:dyDescent="0.2">
      <c r="A12" s="1">
        <v>3</v>
      </c>
      <c r="B12" s="1" t="s">
        <v>362</v>
      </c>
      <c r="C12" s="1" t="s">
        <v>420</v>
      </c>
      <c r="D12" s="1" t="s">
        <v>286</v>
      </c>
      <c r="E12" s="96" t="s">
        <v>442</v>
      </c>
      <c r="F12" s="1" t="s">
        <v>177</v>
      </c>
      <c r="G12" s="62">
        <v>0</v>
      </c>
      <c r="H12" s="80">
        <v>45.68</v>
      </c>
      <c r="J12" s="87">
        <v>0</v>
      </c>
      <c r="K12" s="81">
        <v>34.72</v>
      </c>
      <c r="M12" s="62">
        <v>1</v>
      </c>
      <c r="N12" s="62">
        <v>1</v>
      </c>
      <c r="V12" s="63">
        <v>99</v>
      </c>
      <c r="AD12" s="62">
        <v>99</v>
      </c>
      <c r="BC12">
        <f>N12+V12+AD12+AL12+AT12+BB12</f>
        <v>199</v>
      </c>
      <c r="BD12" s="24">
        <f>IF($O$4&gt;0,(LARGE(($N12,$V12,$AD12,$AL12,$AT12,$BB12),1)),"0")</f>
        <v>99</v>
      </c>
      <c r="BE12" s="24">
        <f>BC12-BD12</f>
        <v>100</v>
      </c>
      <c r="BK12">
        <f>IF(G12&gt;99,199,G12)</f>
        <v>0</v>
      </c>
      <c r="BL12">
        <f>IF(H12&gt;99,0,H12)</f>
        <v>45.68</v>
      </c>
      <c r="BM12">
        <f>IF(J12&gt;99,199,J12)</f>
        <v>0</v>
      </c>
      <c r="BN12">
        <f>IF(K12&gt;99,0,K12)</f>
        <v>34.72</v>
      </c>
      <c r="BO12">
        <f>BK12+BM12</f>
        <v>0</v>
      </c>
      <c r="BP12">
        <f>IF(O12&gt;99,199,O12)</f>
        <v>0</v>
      </c>
      <c r="BQ12">
        <f>IF(P12&gt;99,0,P12)</f>
        <v>0</v>
      </c>
      <c r="BR12">
        <f>IF(R12&gt;99,199,R12)</f>
        <v>0</v>
      </c>
      <c r="BS12">
        <f>IF(S12&gt;99,0,S12)</f>
        <v>0</v>
      </c>
      <c r="BT12">
        <f>BP12+BR12</f>
        <v>0</v>
      </c>
      <c r="BU12">
        <f>IF(W12&gt;99,199,W12)</f>
        <v>0</v>
      </c>
      <c r="BV12">
        <f>IF(X12&gt;99,0,X12)</f>
        <v>0</v>
      </c>
      <c r="BW12">
        <f>IF(Z12&gt;99,199,Z12)</f>
        <v>0</v>
      </c>
      <c r="BX12">
        <f>IF(AA12&gt;99,0,AA12)</f>
        <v>0</v>
      </c>
      <c r="BY12">
        <f>BU12+BW12</f>
        <v>0</v>
      </c>
      <c r="BZ12">
        <f>IF(AE12&gt;99,199,AE12)</f>
        <v>0</v>
      </c>
      <c r="CA12">
        <f>IF(AF12&gt;99,0,AF12)</f>
        <v>0</v>
      </c>
      <c r="CB12">
        <f>IF(AH12&gt;99,199,AH12)</f>
        <v>0</v>
      </c>
      <c r="CC12">
        <f>IF(AI12&gt;99,0,AI12)</f>
        <v>0</v>
      </c>
      <c r="CD12">
        <f>BZ12+CB12</f>
        <v>0</v>
      </c>
      <c r="CE12">
        <f>IF(AM12&gt;99,199,AM12)</f>
        <v>0</v>
      </c>
      <c r="CF12">
        <f>IF(AN12&gt;99,0,AN12)</f>
        <v>0</v>
      </c>
      <c r="CG12">
        <f>IF(AP12&gt;99,199,AP12)</f>
        <v>0</v>
      </c>
      <c r="CH12">
        <f>IF(AQ12&gt;99,0,AQ12)</f>
        <v>0</v>
      </c>
      <c r="CI12">
        <f>CE12+CG12</f>
        <v>0</v>
      </c>
      <c r="CJ12">
        <f>IF(AU12&gt;99,199,AU12)</f>
        <v>0</v>
      </c>
      <c r="CK12">
        <f>IF(AV12&gt;99,0,AV12)</f>
        <v>0</v>
      </c>
      <c r="CL12">
        <f>IF(AX12&gt;99,199,AX12)</f>
        <v>0</v>
      </c>
      <c r="CM12">
        <f>IF(AY12&gt;99,0,AY12)</f>
        <v>0</v>
      </c>
      <c r="CN12">
        <f>CJ12+CL12</f>
        <v>0</v>
      </c>
    </row>
  </sheetData>
  <sheetProtection sheet="1" objects="1" scenarios="1"/>
  <sortState xmlns:xlrd2="http://schemas.microsoft.com/office/spreadsheetml/2017/richdata2" ref="A9:XFD13">
    <sortCondition ref="BE9"/>
  </sortState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type="whole" allowBlank="1" showInputMessage="1" showErrorMessage="1" sqref="BG3" xr:uid="{00000000-0002-0000-0800-000000000000}">
      <formula1>1</formula1>
      <formula2>4</formula2>
    </dataValidation>
    <dataValidation type="whole" allowBlank="1" showInputMessage="1" showErrorMessage="1" sqref="BG4" xr:uid="{00000000-0002-0000-0800-000001000000}">
      <formula1>1</formula1>
      <formula2>2</formula2>
    </dataValidation>
    <dataValidation type="whole" operator="lessThan" allowBlank="1" showInputMessage="1" showErrorMessage="1" sqref="BG5" xr:uid="{00000000-0002-0000-0800-000002000000}">
      <formula1>9</formula1>
    </dataValidation>
    <dataValidation type="whole" operator="lessThan" allowBlank="1" showInputMessage="1" showErrorMessage="1" sqref="BG6" xr:uid="{00000000-0002-0000-0800-000003000000}">
      <formula1>340</formula1>
    </dataValidation>
    <dataValidation type="list" allowBlank="1" showInputMessage="1" showErrorMessage="1" sqref="BH1:BH2 BH9:BH65476" xr:uid="{00000000-0002-0000-0800-000004000000}">
      <formula1>"ja,nee"</formula1>
    </dataValidation>
    <dataValidation type="decimal" allowBlank="1" showInputMessage="1" showErrorMessage="1" sqref="H1:H2 K1:K2 P1:P2 S1:S2 X1:X2 AA1:AA2 AI1:AI2 AF1:AF2 AN1:AN2 AQ1:AQ2 AY1:AY2 AV1:AV2 AV9:AV65476 AY9:AY65476 AN9:AN65476 AQ9:AQ65476 AF9:AF65476 K9:K65476 S9:S65476 P9:P65476 X9:X65476 AA9:AA65476 H9:H65476 AI9:AI65476" xr:uid="{00000000-0002-0000-0800-000005000000}">
      <formula1>0</formula1>
      <formula2>999</formula2>
    </dataValidation>
    <dataValidation type="decimal" allowBlank="1" showInputMessage="1" showErrorMessage="1" sqref="L1:L2 I1:I2 T1:T2 Q1:Q2 AG1:AG2 AB1:AB2 Y1:Y2 AJ1:AJ2 AR1:AR2 AO1:AO2 AW1:AW2 AZ1:AZ2 AZ9:AZ65476 AW9:AW65476 AR9:AR65476 AO9:AO65476 AJ9:AJ65476 Q9:Q65476 AG9:AG65476 AB9:AB65476 I9:I65476 T9:T65476 Y9:Y65476 L9:L65476" xr:uid="{00000000-0002-0000-0800-000006000000}">
      <formula1>0</formula1>
      <formula2>10</formula2>
    </dataValidation>
    <dataValidation operator="lessThan" allowBlank="1" showInputMessage="1" showErrorMessage="1" sqref="O1:O2 AE1:AE2 AU1:AU2 AU9:AU65476 AE9:AE65476 O9:O65476" xr:uid="{00000000-0002-0000-0800-000007000000}"/>
  </dataValidations>
  <printOptions headings="1" gridLines="1"/>
  <pageMargins left="0.19685039370078741" right="0" top="0.98425196850393704" bottom="0.98425196850393704" header="0.51181102362204722" footer="0.51181102362204722"/>
  <pageSetup paperSize="9" scale="87" fitToWidth="3" fitToHeight="1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41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2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3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4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5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6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7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8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9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0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1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2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3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4" r:id="rId17" name="Button 14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5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6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7" r:id="rId20" name="Button 17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8" r:id="rId21" name="Button 18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9" r:id="rId22" name="Button 19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0" r:id="rId23" name="Button 20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AF211-8F12-48D8-99A8-7E890EB1A9C4}">
  <sheetPr codeName="Blad12">
    <pageSetUpPr fitToPage="1"/>
  </sheetPr>
  <dimension ref="A1:CN8"/>
  <sheetViews>
    <sheetView workbookViewId="0">
      <pane xSplit="5" ySplit="8" topLeftCell="F9" activePane="bottomRight" state="frozen"/>
      <selection activeCell="C4" sqref="C4:E4"/>
      <selection pane="topRight" activeCell="C4" sqref="C4:E4"/>
      <selection pane="bottomLeft" activeCell="C4" sqref="C4:E4"/>
      <selection pane="bottomRight" activeCell="BD17" sqref="BD17"/>
    </sheetView>
  </sheetViews>
  <sheetFormatPr defaultColWidth="9.140625" defaultRowHeight="12.75" x14ac:dyDescent="0.2"/>
  <cols>
    <col min="1" max="1" width="4.7109375" style="1" customWidth="1"/>
    <col min="2" max="2" width="10.140625" style="1" customWidth="1"/>
    <col min="3" max="4" width="22.7109375" style="1" customWidth="1"/>
    <col min="5" max="5" width="6.7109375" style="96" hidden="1" customWidth="1"/>
    <col min="6" max="6" width="18.7109375" style="1" customWidth="1"/>
    <col min="7" max="7" width="3.7109375" style="62" customWidth="1"/>
    <col min="8" max="8" width="5.28515625" style="80" customWidth="1"/>
    <col min="9" max="9" width="4.140625" style="67" hidden="1" customWidth="1"/>
    <col min="10" max="10" width="3.7109375" style="87" customWidth="1"/>
    <col min="11" max="11" width="5.28515625" style="81" customWidth="1"/>
    <col min="12" max="12" width="4.140625" style="68" hidden="1" customWidth="1"/>
    <col min="13" max="14" width="3" style="62" customWidth="1"/>
    <col min="15" max="15" width="3.7109375" style="63" customWidth="1"/>
    <col min="16" max="16" width="5.28515625" style="82" customWidth="1"/>
    <col min="17" max="17" width="4.140625" style="70" hidden="1" customWidth="1"/>
    <col min="18" max="18" width="3.7109375" style="63" customWidth="1"/>
    <col min="19" max="19" width="5.28515625" style="82" customWidth="1"/>
    <col min="20" max="20" width="4.140625" style="70" hidden="1" customWidth="1"/>
    <col min="21" max="22" width="3" style="63" customWidth="1"/>
    <col min="23" max="23" width="3.7109375" style="62" customWidth="1"/>
    <col min="24" max="24" width="5.28515625" style="81" customWidth="1"/>
    <col min="25" max="25" width="4.140625" style="68" hidden="1" customWidth="1"/>
    <col min="26" max="26" width="3.7109375" style="62" customWidth="1"/>
    <col min="27" max="27" width="5.28515625" style="81" customWidth="1"/>
    <col min="28" max="28" width="4.140625" style="68" hidden="1" customWidth="1"/>
    <col min="29" max="30" width="3" style="62" customWidth="1"/>
    <col min="31" max="31" width="3.7109375" style="63" hidden="1" customWidth="1"/>
    <col min="32" max="32" width="5.28515625" style="82" hidden="1" customWidth="1"/>
    <col min="33" max="33" width="4.140625" style="70" hidden="1" customWidth="1"/>
    <col min="34" max="34" width="3.7109375" style="63" hidden="1" customWidth="1"/>
    <col min="35" max="35" width="5.28515625" style="82" hidden="1" customWidth="1"/>
    <col min="36" max="36" width="4.140625" style="70" hidden="1" customWidth="1"/>
    <col min="37" max="38" width="3" style="63" hidden="1" customWidth="1"/>
    <col min="39" max="39" width="3.7109375" style="62" hidden="1" customWidth="1"/>
    <col min="40" max="40" width="5.28515625" style="81" hidden="1" customWidth="1"/>
    <col min="41" max="41" width="4.140625" style="68" hidden="1" customWidth="1"/>
    <col min="42" max="42" width="3.7109375" style="62" hidden="1" customWidth="1"/>
    <col min="43" max="43" width="5.28515625" style="81" hidden="1" customWidth="1"/>
    <col min="44" max="44" width="4.140625" style="68" hidden="1" customWidth="1"/>
    <col min="45" max="46" width="3" style="62" hidden="1" customWidth="1"/>
    <col min="47" max="47" width="3.7109375" style="63" hidden="1" customWidth="1"/>
    <col min="48" max="48" width="5.28515625" style="82" hidden="1" customWidth="1"/>
    <col min="49" max="49" width="4.140625" style="70" hidden="1" customWidth="1"/>
    <col min="50" max="50" width="3.7109375" style="63" hidden="1" customWidth="1"/>
    <col min="51" max="51" width="5.28515625" style="82" hidden="1" customWidth="1"/>
    <col min="52" max="52" width="4.140625" style="70" hidden="1" customWidth="1"/>
    <col min="53" max="54" width="3" style="63" hidden="1" customWidth="1"/>
    <col min="55" max="55" width="5.7109375" customWidth="1"/>
    <col min="56" max="56" width="5.5703125" bestFit="1" customWidth="1"/>
    <col min="57" max="57" width="6" customWidth="1"/>
    <col min="58" max="58" width="4" style="1" customWidth="1"/>
    <col min="59" max="59" width="4.85546875" style="1" customWidth="1"/>
    <col min="60" max="60" width="5.42578125" style="1" customWidth="1"/>
    <col min="61" max="61" width="17.28515625" style="1" customWidth="1"/>
    <col min="62" max="62" width="0" hidden="1" customWidth="1"/>
    <col min="63" max="63" width="4" hidden="1" customWidth="1"/>
    <col min="64" max="64" width="5" hidden="1" customWidth="1"/>
    <col min="65" max="65" width="4" hidden="1" customWidth="1"/>
    <col min="66" max="66" width="6.7109375" hidden="1" customWidth="1"/>
    <col min="67" max="67" width="5.7109375" hidden="1" customWidth="1"/>
    <col min="68" max="68" width="4" hidden="1" customWidth="1"/>
    <col min="69" max="69" width="5" hidden="1" customWidth="1"/>
    <col min="70" max="70" width="4" hidden="1" customWidth="1"/>
    <col min="71" max="71" width="6.7109375" hidden="1" customWidth="1"/>
    <col min="72" max="72" width="5.7109375" hidden="1" customWidth="1"/>
    <col min="73" max="73" width="4" hidden="1" customWidth="1"/>
    <col min="74" max="74" width="5" hidden="1" customWidth="1"/>
    <col min="75" max="75" width="4" hidden="1" customWidth="1"/>
    <col min="76" max="76" width="6.7109375" hidden="1" customWidth="1"/>
    <col min="77" max="77" width="5.7109375" hidden="1" customWidth="1"/>
    <col min="78" max="78" width="4" hidden="1" customWidth="1"/>
    <col min="79" max="79" width="5" hidden="1" customWidth="1"/>
    <col min="80" max="80" width="4" hidden="1" customWidth="1"/>
    <col min="81" max="81" width="6.7109375" hidden="1" customWidth="1"/>
    <col min="82" max="82" width="6.28515625" hidden="1" customWidth="1"/>
    <col min="83" max="83" width="4" hidden="1" customWidth="1"/>
    <col min="84" max="84" width="5" hidden="1" customWidth="1"/>
    <col min="85" max="85" width="4" hidden="1" customWidth="1"/>
    <col min="86" max="86" width="6.7109375" hidden="1" customWidth="1"/>
    <col min="87" max="87" width="5.7109375" hidden="1" customWidth="1"/>
    <col min="88" max="88" width="4" hidden="1" customWidth="1"/>
    <col min="89" max="89" width="5" hidden="1" customWidth="1"/>
    <col min="90" max="90" width="4" hidden="1" customWidth="1"/>
    <col min="91" max="91" width="6.7109375" hidden="1" customWidth="1"/>
    <col min="92" max="92" width="6.28515625" hidden="1" customWidth="1"/>
  </cols>
  <sheetData>
    <row r="1" spans="1:92" x14ac:dyDescent="0.2">
      <c r="A1" s="137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9"/>
    </row>
    <row r="2" spans="1:92" ht="12.75" hidden="1" customHeight="1" x14ac:dyDescent="0.2">
      <c r="A2" s="9"/>
      <c r="B2" s="9"/>
      <c r="C2" s="9"/>
      <c r="D2" s="9"/>
      <c r="E2" s="99"/>
      <c r="F2" s="9"/>
      <c r="G2" s="84"/>
      <c r="H2" s="79"/>
      <c r="I2" s="65"/>
      <c r="J2" s="85"/>
      <c r="N2" s="62">
        <v>1</v>
      </c>
      <c r="O2" s="88"/>
      <c r="V2" s="63">
        <v>2</v>
      </c>
      <c r="W2" s="84"/>
      <c r="AD2" s="62">
        <v>3</v>
      </c>
      <c r="AE2" s="88"/>
      <c r="AL2" s="63">
        <v>4</v>
      </c>
      <c r="AM2" s="84"/>
      <c r="AT2" s="62">
        <v>5</v>
      </c>
      <c r="AU2" s="88"/>
      <c r="BB2" s="63">
        <v>6</v>
      </c>
      <c r="BC2">
        <f>N2+V2+AD2+AL2+AT2+BB2</f>
        <v>21</v>
      </c>
      <c r="BD2" s="24">
        <f>IF($O$4&gt;0,(LARGE(($N2,$V2,$AD2,$AL2,$AT2,$BB2),1)),"0")</f>
        <v>6</v>
      </c>
      <c r="BE2" s="24">
        <f>BC2-BD2</f>
        <v>15</v>
      </c>
      <c r="BF2" s="1" t="str">
        <f>IF($O$4&gt;1,(LARGE(($N2,$V2,$AD2,$AL2,$AT2,$BB2),1))+(LARGE(($N2,$V2,$AD2,$AL2,$AT2,$BB2),2)),"0")</f>
        <v>0</v>
      </c>
      <c r="BK2">
        <f>IF(G2&gt;99,199,G2)</f>
        <v>0</v>
      </c>
      <c r="BL2">
        <f>IF(H2&gt;99,0,H2)</f>
        <v>0</v>
      </c>
      <c r="BM2">
        <f>IF(J2&gt;99,199,J2)</f>
        <v>0</v>
      </c>
      <c r="BN2">
        <f>IF(K2&gt;99,0,K2)</f>
        <v>0</v>
      </c>
      <c r="BO2">
        <f>BK2+BM2</f>
        <v>0</v>
      </c>
      <c r="BP2">
        <f>IF(O2&gt;99,199,O2)</f>
        <v>0</v>
      </c>
      <c r="BQ2">
        <f>IF(P2&gt;99,0,P2)</f>
        <v>0</v>
      </c>
      <c r="BR2">
        <f>IF(R2&gt;99,199,R2)</f>
        <v>0</v>
      </c>
      <c r="BS2">
        <f>IF(S2&gt;99,0,S2)</f>
        <v>0</v>
      </c>
      <c r="BT2">
        <f>BP2+BR2</f>
        <v>0</v>
      </c>
      <c r="BU2">
        <f>IF(W2&gt;99,199,W2)</f>
        <v>0</v>
      </c>
      <c r="BV2">
        <f>IF(X2&gt;99,0,X2)</f>
        <v>0</v>
      </c>
      <c r="BW2">
        <f>IF(Z2&gt;99,199,Z2)</f>
        <v>0</v>
      </c>
      <c r="BX2">
        <f>IF(AA2&gt;99,0,AA2)</f>
        <v>0</v>
      </c>
      <c r="BY2">
        <f>BU2+BW2</f>
        <v>0</v>
      </c>
      <c r="BZ2">
        <f>IF(AE2&gt;99,199,AE2)</f>
        <v>0</v>
      </c>
      <c r="CA2">
        <f>IF(AF2&gt;99,0,AF2)</f>
        <v>0</v>
      </c>
      <c r="CB2">
        <f>IF(AH2&gt;99,199,AH2)</f>
        <v>0</v>
      </c>
      <c r="CC2">
        <f>IF(AI2&gt;99,0,AI2)</f>
        <v>0</v>
      </c>
      <c r="CD2">
        <f>BZ2+CB2</f>
        <v>0</v>
      </c>
      <c r="CE2">
        <f>IF(AM2&gt;99,199,AM2)</f>
        <v>0</v>
      </c>
      <c r="CF2">
        <f>IF(AN2&gt;99,0,AN2)</f>
        <v>0</v>
      </c>
      <c r="CG2">
        <f>IF(AP2&gt;99,199,AP2)</f>
        <v>0</v>
      </c>
      <c r="CH2">
        <f>IF(AQ2&gt;99,0,AQ2)</f>
        <v>0</v>
      </c>
      <c r="CI2">
        <f>CE2+CG2</f>
        <v>0</v>
      </c>
      <c r="CJ2">
        <f>IF(AU2&gt;99,199,AU2)</f>
        <v>0</v>
      </c>
      <c r="CK2">
        <f>IF(AV2&gt;99,0,AV2)</f>
        <v>0</v>
      </c>
      <c r="CL2">
        <f>IF(AX2&gt;99,199,AX2)</f>
        <v>0</v>
      </c>
      <c r="CM2">
        <f>IF(AY2&gt;99,0,AY2)</f>
        <v>0</v>
      </c>
      <c r="CN2">
        <f>CJ2+CL2</f>
        <v>0</v>
      </c>
    </row>
    <row r="3" spans="1:92" x14ac:dyDescent="0.2">
      <c r="A3" s="106" t="s">
        <v>8</v>
      </c>
      <c r="B3" s="108"/>
      <c r="C3" s="140" t="str">
        <f>Instellingen!B3</f>
        <v>Kring NVF</v>
      </c>
      <c r="D3" s="141"/>
      <c r="E3" s="142"/>
      <c r="F3" s="106" t="s">
        <v>27</v>
      </c>
      <c r="G3" s="107"/>
      <c r="H3" s="107"/>
      <c r="I3" s="107"/>
      <c r="J3" s="107"/>
      <c r="K3" s="107"/>
      <c r="L3" s="107"/>
      <c r="M3" s="107"/>
      <c r="N3" s="108"/>
      <c r="O3" s="143"/>
      <c r="P3" s="144"/>
      <c r="Q3" s="144"/>
      <c r="R3" s="144"/>
      <c r="S3" s="144"/>
      <c r="T3" s="144"/>
      <c r="U3" s="144"/>
      <c r="V3" s="145"/>
      <c r="W3" s="109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106" t="s">
        <v>26</v>
      </c>
      <c r="BD3" s="107"/>
      <c r="BE3" s="107"/>
      <c r="BF3" s="108"/>
      <c r="BG3" s="20">
        <f>Instellingen!B6</f>
        <v>3</v>
      </c>
      <c r="BH3" s="146"/>
      <c r="BI3" s="147"/>
    </row>
    <row r="4" spans="1:92" x14ac:dyDescent="0.2">
      <c r="A4" s="106" t="s">
        <v>9</v>
      </c>
      <c r="B4" s="108"/>
      <c r="C4" s="152" t="s">
        <v>130</v>
      </c>
      <c r="D4" s="141"/>
      <c r="E4" s="142"/>
      <c r="F4" s="106" t="s">
        <v>33</v>
      </c>
      <c r="G4" s="107"/>
      <c r="H4" s="107"/>
      <c r="I4" s="107"/>
      <c r="J4" s="107"/>
      <c r="K4" s="107"/>
      <c r="L4" s="107"/>
      <c r="M4" s="107"/>
      <c r="N4" s="108"/>
      <c r="O4" s="140">
        <f>Instellingen!B7</f>
        <v>1</v>
      </c>
      <c r="P4" s="141"/>
      <c r="Q4" s="141"/>
      <c r="R4" s="141"/>
      <c r="S4" s="141"/>
      <c r="T4" s="141"/>
      <c r="U4" s="141"/>
      <c r="V4" s="142"/>
      <c r="W4" s="112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4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106"/>
      <c r="BD4" s="107"/>
      <c r="BE4" s="107"/>
      <c r="BF4" s="108"/>
      <c r="BG4" s="20"/>
      <c r="BH4" s="148"/>
      <c r="BI4" s="149"/>
    </row>
    <row r="5" spans="1:92" x14ac:dyDescent="0.2">
      <c r="A5" s="106" t="s">
        <v>10</v>
      </c>
      <c r="B5" s="108"/>
      <c r="C5" s="140"/>
      <c r="D5" s="141"/>
      <c r="E5" s="142"/>
      <c r="F5" s="106" t="s">
        <v>11</v>
      </c>
      <c r="G5" s="107"/>
      <c r="H5" s="107"/>
      <c r="I5" s="107"/>
      <c r="J5" s="107"/>
      <c r="K5" s="107"/>
      <c r="L5" s="107"/>
      <c r="M5" s="107"/>
      <c r="N5" s="108"/>
      <c r="O5" s="140">
        <f>Instellingen!B5</f>
        <v>99</v>
      </c>
      <c r="P5" s="141"/>
      <c r="Q5" s="141"/>
      <c r="R5" s="141"/>
      <c r="S5" s="141"/>
      <c r="T5" s="141"/>
      <c r="U5" s="141"/>
      <c r="V5" s="142"/>
      <c r="W5" s="115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7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118" t="s">
        <v>12</v>
      </c>
      <c r="BD5" s="119"/>
      <c r="BE5" s="119"/>
      <c r="BF5" s="120"/>
      <c r="BG5" s="8"/>
      <c r="BH5" s="148"/>
      <c r="BI5" s="149"/>
    </row>
    <row r="6" spans="1:92" ht="12.75" customHeight="1" x14ac:dyDescent="0.2">
      <c r="A6" s="153"/>
      <c r="B6" s="154"/>
      <c r="C6" s="154"/>
      <c r="D6" s="154"/>
      <c r="E6" s="155"/>
      <c r="F6" s="36" t="s">
        <v>13</v>
      </c>
      <c r="G6" s="131" t="str">
        <f>Instellingen!B40</f>
        <v>Hierden</v>
      </c>
      <c r="H6" s="132"/>
      <c r="I6" s="132"/>
      <c r="J6" s="132"/>
      <c r="K6" s="132"/>
      <c r="L6" s="132"/>
      <c r="M6" s="132"/>
      <c r="N6" s="133"/>
      <c r="O6" s="134" t="str">
        <f>Instellingen!B41</f>
        <v>Nunspeet</v>
      </c>
      <c r="P6" s="135"/>
      <c r="Q6" s="135"/>
      <c r="R6" s="135"/>
      <c r="S6" s="135"/>
      <c r="T6" s="135"/>
      <c r="U6" s="135"/>
      <c r="V6" s="136"/>
      <c r="W6" s="131" t="str">
        <f>Instellingen!B42</f>
        <v>Wezep</v>
      </c>
      <c r="X6" s="132"/>
      <c r="Y6" s="132"/>
      <c r="Z6" s="132"/>
      <c r="AA6" s="132"/>
      <c r="AB6" s="132"/>
      <c r="AC6" s="132"/>
      <c r="AD6" s="133"/>
      <c r="AE6" s="134" t="str">
        <f>Instellingen!B43</f>
        <v xml:space="preserve"> </v>
      </c>
      <c r="AF6" s="135"/>
      <c r="AG6" s="135"/>
      <c r="AH6" s="135"/>
      <c r="AI6" s="135"/>
      <c r="AJ6" s="135"/>
      <c r="AK6" s="135"/>
      <c r="AL6" s="136"/>
      <c r="AM6" s="131" t="str">
        <f>Instellingen!B44</f>
        <v xml:space="preserve"> </v>
      </c>
      <c r="AN6" s="132"/>
      <c r="AO6" s="132"/>
      <c r="AP6" s="132"/>
      <c r="AQ6" s="132"/>
      <c r="AR6" s="132"/>
      <c r="AS6" s="132"/>
      <c r="AT6" s="133"/>
      <c r="AU6" s="134" t="str">
        <f>Instellingen!B45</f>
        <v xml:space="preserve"> </v>
      </c>
      <c r="AV6" s="135"/>
      <c r="AW6" s="135"/>
      <c r="AX6" s="135"/>
      <c r="AY6" s="135"/>
      <c r="AZ6" s="135"/>
      <c r="BA6" s="135"/>
      <c r="BB6" s="136"/>
      <c r="BC6" s="121" t="s">
        <v>32</v>
      </c>
      <c r="BD6" s="122"/>
      <c r="BE6" s="108"/>
      <c r="BF6" s="34"/>
      <c r="BG6" s="20"/>
      <c r="BH6" s="148"/>
      <c r="BI6" s="149"/>
    </row>
    <row r="7" spans="1:92" ht="12.75" customHeight="1" x14ac:dyDescent="0.2">
      <c r="A7" s="156"/>
      <c r="B7" s="156"/>
      <c r="C7" s="156"/>
      <c r="D7" s="156"/>
      <c r="E7" s="157"/>
      <c r="F7" s="36" t="s">
        <v>14</v>
      </c>
      <c r="G7" s="123" t="str">
        <f>Instellingen!C40</f>
        <v>18 nov 2023</v>
      </c>
      <c r="H7" s="124"/>
      <c r="I7" s="124"/>
      <c r="J7" s="124"/>
      <c r="K7" s="124"/>
      <c r="L7" s="124"/>
      <c r="M7" s="124"/>
      <c r="N7" s="125"/>
      <c r="O7" s="158" t="str">
        <f>Instellingen!C41</f>
        <v>09 dec 2023</v>
      </c>
      <c r="P7" s="159"/>
      <c r="Q7" s="159"/>
      <c r="R7" s="159"/>
      <c r="S7" s="159"/>
      <c r="T7" s="159"/>
      <c r="U7" s="159"/>
      <c r="V7" s="160"/>
      <c r="W7" s="123" t="str">
        <f>Instellingen!C42</f>
        <v>13 jan 2024</v>
      </c>
      <c r="X7" s="124"/>
      <c r="Y7" s="124"/>
      <c r="Z7" s="124"/>
      <c r="AA7" s="124"/>
      <c r="AB7" s="124"/>
      <c r="AC7" s="124"/>
      <c r="AD7" s="125"/>
      <c r="AE7" s="158" t="str">
        <f>Instellingen!C43</f>
        <v xml:space="preserve"> </v>
      </c>
      <c r="AF7" s="159"/>
      <c r="AG7" s="159"/>
      <c r="AH7" s="159"/>
      <c r="AI7" s="159"/>
      <c r="AJ7" s="159"/>
      <c r="AK7" s="159"/>
      <c r="AL7" s="160"/>
      <c r="AM7" s="123" t="str">
        <f>Instellingen!C44</f>
        <v xml:space="preserve"> </v>
      </c>
      <c r="AN7" s="161"/>
      <c r="AO7" s="161"/>
      <c r="AP7" s="161"/>
      <c r="AQ7" s="161"/>
      <c r="AR7" s="161"/>
      <c r="AS7" s="161"/>
      <c r="AT7" s="162"/>
      <c r="AU7" s="158" t="str">
        <f>Instellingen!C45</f>
        <v xml:space="preserve"> </v>
      </c>
      <c r="AV7" s="163"/>
      <c r="AW7" s="163"/>
      <c r="AX7" s="163"/>
      <c r="AY7" s="163"/>
      <c r="AZ7" s="163"/>
      <c r="BA7" s="163"/>
      <c r="BB7" s="164"/>
      <c r="BC7" s="37" t="s">
        <v>34</v>
      </c>
      <c r="BD7" s="10" t="s">
        <v>35</v>
      </c>
      <c r="BE7" s="5" t="s">
        <v>36</v>
      </c>
      <c r="BF7" s="3"/>
      <c r="BG7" s="3"/>
      <c r="BH7" s="150"/>
      <c r="BI7" s="151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97" t="s">
        <v>70</v>
      </c>
      <c r="F8" s="36" t="s">
        <v>3</v>
      </c>
      <c r="G8" s="7" t="s">
        <v>73</v>
      </c>
      <c r="H8" s="90" t="s">
        <v>98</v>
      </c>
      <c r="I8" s="66" t="s">
        <v>75</v>
      </c>
      <c r="J8" s="86" t="s">
        <v>76</v>
      </c>
      <c r="K8" s="83" t="s">
        <v>99</v>
      </c>
      <c r="L8" s="69" t="s">
        <v>78</v>
      </c>
      <c r="M8" s="2" t="s">
        <v>4</v>
      </c>
      <c r="N8" s="2" t="s">
        <v>15</v>
      </c>
      <c r="O8" s="89" t="s">
        <v>73</v>
      </c>
      <c r="P8" s="83" t="s">
        <v>98</v>
      </c>
      <c r="Q8" s="78" t="s">
        <v>75</v>
      </c>
      <c r="R8" s="71" t="s">
        <v>76</v>
      </c>
      <c r="S8" s="83" t="s">
        <v>99</v>
      </c>
      <c r="T8" s="78" t="s">
        <v>78</v>
      </c>
      <c r="U8" s="2" t="s">
        <v>4</v>
      </c>
      <c r="V8" s="2" t="s">
        <v>15</v>
      </c>
      <c r="W8" s="89" t="s">
        <v>73</v>
      </c>
      <c r="X8" s="83" t="s">
        <v>98</v>
      </c>
      <c r="Y8" s="78" t="s">
        <v>75</v>
      </c>
      <c r="Z8" s="71" t="s">
        <v>76</v>
      </c>
      <c r="AA8" s="83" t="s">
        <v>99</v>
      </c>
      <c r="AB8" s="78" t="s">
        <v>78</v>
      </c>
      <c r="AC8" s="2" t="s">
        <v>4</v>
      </c>
      <c r="AD8" s="2" t="s">
        <v>15</v>
      </c>
      <c r="AE8" s="89" t="s">
        <v>73</v>
      </c>
      <c r="AF8" s="83" t="s">
        <v>98</v>
      </c>
      <c r="AG8" s="78" t="s">
        <v>75</v>
      </c>
      <c r="AH8" s="71" t="s">
        <v>76</v>
      </c>
      <c r="AI8" s="83" t="s">
        <v>99</v>
      </c>
      <c r="AJ8" s="78" t="s">
        <v>78</v>
      </c>
      <c r="AK8" s="2" t="s">
        <v>4</v>
      </c>
      <c r="AL8" s="2" t="s">
        <v>15</v>
      </c>
      <c r="AM8" s="89" t="s">
        <v>73</v>
      </c>
      <c r="AN8" s="83" t="s">
        <v>98</v>
      </c>
      <c r="AO8" s="78" t="s">
        <v>75</v>
      </c>
      <c r="AP8" s="71" t="s">
        <v>76</v>
      </c>
      <c r="AQ8" s="83" t="s">
        <v>99</v>
      </c>
      <c r="AR8" s="78" t="s">
        <v>78</v>
      </c>
      <c r="AS8" s="2" t="s">
        <v>4</v>
      </c>
      <c r="AT8" s="2" t="s">
        <v>15</v>
      </c>
      <c r="AU8" s="89" t="s">
        <v>73</v>
      </c>
      <c r="AV8" s="83" t="s">
        <v>98</v>
      </c>
      <c r="AW8" s="78" t="s">
        <v>75</v>
      </c>
      <c r="AX8" s="71" t="s">
        <v>76</v>
      </c>
      <c r="AY8" s="83" t="s">
        <v>99</v>
      </c>
      <c r="AZ8" s="78" t="s">
        <v>78</v>
      </c>
      <c r="BA8" s="2" t="s">
        <v>4</v>
      </c>
      <c r="BB8" s="2" t="s">
        <v>15</v>
      </c>
      <c r="BC8" s="38" t="s">
        <v>22</v>
      </c>
      <c r="BD8" s="23" t="s">
        <v>22</v>
      </c>
      <c r="BE8" s="64" t="s">
        <v>22</v>
      </c>
      <c r="BF8" s="22" t="s">
        <v>16</v>
      </c>
      <c r="BG8" s="22" t="s">
        <v>17</v>
      </c>
      <c r="BH8" s="7" t="s">
        <v>68</v>
      </c>
      <c r="BI8" s="2" t="s">
        <v>5</v>
      </c>
      <c r="BK8" s="72" t="s">
        <v>86</v>
      </c>
      <c r="BL8" s="72" t="s">
        <v>79</v>
      </c>
      <c r="BM8" s="72" t="s">
        <v>87</v>
      </c>
      <c r="BN8" s="72" t="s">
        <v>80</v>
      </c>
      <c r="BO8" s="72" t="s">
        <v>97</v>
      </c>
      <c r="BP8" s="72" t="s">
        <v>88</v>
      </c>
      <c r="BQ8" s="72" t="s">
        <v>81</v>
      </c>
      <c r="BR8" s="72" t="s">
        <v>89</v>
      </c>
      <c r="BS8" s="72" t="s">
        <v>101</v>
      </c>
      <c r="BT8" s="73" t="s">
        <v>96</v>
      </c>
      <c r="BU8" s="72" t="s">
        <v>90</v>
      </c>
      <c r="BV8" s="72" t="s">
        <v>82</v>
      </c>
      <c r="BW8" s="72" t="s">
        <v>91</v>
      </c>
      <c r="BX8" s="72" t="s">
        <v>83</v>
      </c>
      <c r="BY8" s="73" t="s">
        <v>95</v>
      </c>
      <c r="BZ8" s="72" t="s">
        <v>92</v>
      </c>
      <c r="CA8" s="72" t="s">
        <v>84</v>
      </c>
      <c r="CB8" s="72" t="s">
        <v>93</v>
      </c>
      <c r="CC8" s="73" t="s">
        <v>85</v>
      </c>
      <c r="CD8" s="73" t="s">
        <v>94</v>
      </c>
      <c r="CE8" s="72" t="s">
        <v>106</v>
      </c>
      <c r="CF8" s="72" t="s">
        <v>107</v>
      </c>
      <c r="CG8" s="72" t="s">
        <v>108</v>
      </c>
      <c r="CH8" s="72" t="s">
        <v>109</v>
      </c>
      <c r="CI8" s="73" t="s">
        <v>116</v>
      </c>
      <c r="CJ8" s="72" t="s">
        <v>111</v>
      </c>
      <c r="CK8" s="72" t="s">
        <v>112</v>
      </c>
      <c r="CL8" s="72" t="s">
        <v>113</v>
      </c>
      <c r="CM8" s="73" t="s">
        <v>114</v>
      </c>
      <c r="CN8" s="73" t="s">
        <v>115</v>
      </c>
    </row>
  </sheetData>
  <mergeCells count="32"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</mergeCells>
  <dataValidations count="8">
    <dataValidation operator="lessThan" allowBlank="1" showInputMessage="1" showErrorMessage="1" sqref="O1:O2 AE1:AE2 AU1:AU2 AU9:AU65536 AE9:AE65536 O9:O65536" xr:uid="{E5ACFA66-51B9-4405-9024-8051F69E2117}"/>
    <dataValidation type="decimal" allowBlank="1" showInputMessage="1" showErrorMessage="1" sqref="L1:L2 I1:I2 T1:T2 Q1:Q2 AG1:AG2 AB1:AB2 Y1:Y2 AJ1:AJ2 AR1:AR2 AO1:AO2 AW1:AW2 AZ1:AZ2 AZ9:AZ65536 AW9:AW65536 AR9:AR65536 AO9:AO65536 AJ9:AJ65536 Q9:Q65536 AG9:AG65536 AB9:AB65536 I9:I65536 T9:T65536 Y9:Y65536 L9:L65536" xr:uid="{74C0DF3C-A265-4519-8C72-EE738F83FF20}">
      <formula1>0</formula1>
      <formula2>10</formula2>
    </dataValidation>
    <dataValidation type="decimal" allowBlank="1" showInputMessage="1" showErrorMessage="1" sqref="H1:H2 K1:K2 P1:P2 S1:S2 X1:X2 AA1:AA2 AI1:AI2 AF1:AF2 AN1:AN2 AQ1:AQ2 AY1:AY2 AV1:AV2 AV9:AV65536 AY9:AY65536 AN9:AN65536 AQ9:AQ65536 AF9:AF65536 K9:K65536 S9:S65536 P9:P65536 X9:X65536 AA9:AA65536 H9:H65536 AI9:AI65536" xr:uid="{149C6472-DA3D-4199-A5AB-865E3D8C7B40}">
      <formula1>0</formula1>
      <formula2>999</formula2>
    </dataValidation>
    <dataValidation type="list" allowBlank="1" showInputMessage="1" showErrorMessage="1" sqref="BH1:BH2 BH9:BH65536" xr:uid="{703AFB1E-B86F-42CB-95AF-EEC570D8E86B}">
      <formula1>"ja,nee"</formula1>
    </dataValidation>
    <dataValidation type="whole" operator="lessThan" allowBlank="1" showInputMessage="1" showErrorMessage="1" sqref="BG6" xr:uid="{44E2E78B-286A-456A-BF85-2F022A32FFAC}">
      <formula1>340</formula1>
    </dataValidation>
    <dataValidation type="whole" operator="lessThan" allowBlank="1" showInputMessage="1" showErrorMessage="1" sqref="BG5" xr:uid="{5934EFA8-357A-4CF1-829E-60980BECEE09}">
      <formula1>9</formula1>
    </dataValidation>
    <dataValidation type="whole" allowBlank="1" showInputMessage="1" showErrorMessage="1" sqref="BG4" xr:uid="{C2FB3903-C938-40DB-BBA5-7E8519B09BD9}">
      <formula1>1</formula1>
      <formula2>2</formula2>
    </dataValidation>
    <dataValidation type="whole" allowBlank="1" showInputMessage="1" showErrorMessage="1" sqref="BG3" xr:uid="{D6659CDB-1C3E-4262-9D2D-01BA674930B5}">
      <formula1>1</formula1>
      <formula2>4</formula2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87" fitToWidth="3" fitToHeight="1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3057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58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59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60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61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62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63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64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65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66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67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68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69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70" r:id="rId17" name="Button 14">
              <controlPr defaultSize="0" print="0" autoFill="0" autoPict="0" macro="[0]!Sort_Punten_3">
                <anchor moveWithCells="1" sizeWithCells="1">
                  <from>
                    <xdr:col>38</xdr:col>
                    <xdr:colOff>0</xdr:colOff>
                    <xdr:row>6</xdr:row>
                    <xdr:rowOff>152400</xdr:rowOff>
                  </from>
                  <to>
                    <xdr:col>38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71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19050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72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73" r:id="rId20" name="Button 17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74" r:id="rId21" name="Button 18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19050</xdr:rowOff>
                  </from>
                  <to>
                    <xdr:col>38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75" r:id="rId22" name="Button 19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19050</xdr:rowOff>
                  </from>
                  <to>
                    <xdr:col>46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76" r:id="rId23" name="Button 20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21">
    <pageSetUpPr fitToPage="1"/>
  </sheetPr>
  <dimension ref="A1:CN8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C9" sqref="C9"/>
    </sheetView>
  </sheetViews>
  <sheetFormatPr defaultColWidth="9.140625" defaultRowHeight="12.75" x14ac:dyDescent="0.2"/>
  <cols>
    <col min="1" max="1" width="4.7109375" style="1" customWidth="1"/>
    <col min="2" max="2" width="10.140625" style="1" customWidth="1"/>
    <col min="3" max="4" width="22.7109375" style="1" customWidth="1"/>
    <col min="5" max="5" width="6.7109375" style="96" hidden="1" customWidth="1"/>
    <col min="6" max="6" width="18.7109375" style="1" customWidth="1"/>
    <col min="7" max="7" width="3.7109375" style="62" customWidth="1"/>
    <col min="8" max="8" width="5.28515625" style="80" customWidth="1"/>
    <col min="9" max="9" width="4.140625" style="67" hidden="1" customWidth="1"/>
    <col min="10" max="10" width="3.7109375" style="87" customWidth="1"/>
    <col min="11" max="11" width="5.28515625" style="81" customWidth="1"/>
    <col min="12" max="12" width="4.140625" style="68" hidden="1" customWidth="1"/>
    <col min="13" max="14" width="3" style="62" customWidth="1"/>
    <col min="15" max="15" width="3.7109375" style="63" customWidth="1"/>
    <col min="16" max="16" width="5.28515625" style="82" customWidth="1"/>
    <col min="17" max="17" width="4.140625" style="70" hidden="1" customWidth="1"/>
    <col min="18" max="18" width="3.7109375" style="63" customWidth="1"/>
    <col min="19" max="19" width="5.28515625" style="82" customWidth="1"/>
    <col min="20" max="20" width="4.140625" style="70" hidden="1" customWidth="1"/>
    <col min="21" max="22" width="3" style="63" customWidth="1"/>
    <col min="23" max="23" width="3.7109375" style="62" customWidth="1"/>
    <col min="24" max="24" width="5.28515625" style="81" customWidth="1"/>
    <col min="25" max="25" width="4.140625" style="68" hidden="1" customWidth="1"/>
    <col min="26" max="26" width="3.7109375" style="62" customWidth="1"/>
    <col min="27" max="27" width="5.28515625" style="81" customWidth="1"/>
    <col min="28" max="28" width="4.140625" style="68" hidden="1" customWidth="1"/>
    <col min="29" max="30" width="3" style="62" customWidth="1"/>
    <col min="31" max="31" width="3.7109375" style="63" hidden="1" customWidth="1"/>
    <col min="32" max="32" width="5.28515625" style="82" hidden="1" customWidth="1"/>
    <col min="33" max="33" width="4.140625" style="70" hidden="1" customWidth="1"/>
    <col min="34" max="34" width="3.7109375" style="63" hidden="1" customWidth="1"/>
    <col min="35" max="35" width="5.28515625" style="82" hidden="1" customWidth="1"/>
    <col min="36" max="36" width="4.140625" style="70" hidden="1" customWidth="1"/>
    <col min="37" max="38" width="3" style="63" hidden="1" customWidth="1"/>
    <col min="39" max="39" width="3.7109375" style="62" hidden="1" customWidth="1"/>
    <col min="40" max="40" width="5.28515625" style="81" hidden="1" customWidth="1"/>
    <col min="41" max="41" width="4.140625" style="68" hidden="1" customWidth="1"/>
    <col min="42" max="42" width="3.7109375" style="62" hidden="1" customWidth="1"/>
    <col min="43" max="43" width="5.28515625" style="81" hidden="1" customWidth="1"/>
    <col min="44" max="44" width="4.140625" style="68" hidden="1" customWidth="1"/>
    <col min="45" max="46" width="3" style="62" hidden="1" customWidth="1"/>
    <col min="47" max="47" width="3.7109375" style="63" hidden="1" customWidth="1"/>
    <col min="48" max="48" width="5.28515625" style="82" hidden="1" customWidth="1"/>
    <col min="49" max="49" width="4.140625" style="70" hidden="1" customWidth="1"/>
    <col min="50" max="50" width="3.7109375" style="63" hidden="1" customWidth="1"/>
    <col min="51" max="51" width="5.28515625" style="82" hidden="1" customWidth="1"/>
    <col min="52" max="52" width="4.140625" style="70" hidden="1" customWidth="1"/>
    <col min="53" max="54" width="3" style="63" hidden="1" customWidth="1"/>
    <col min="55" max="55" width="5.7109375" customWidth="1"/>
    <col min="56" max="56" width="5.5703125" bestFit="1" customWidth="1"/>
    <col min="57" max="57" width="6" customWidth="1"/>
    <col min="58" max="58" width="4" style="1" customWidth="1"/>
    <col min="59" max="59" width="4.85546875" style="1" customWidth="1"/>
    <col min="60" max="60" width="5.42578125" style="1" customWidth="1"/>
    <col min="61" max="61" width="17.28515625" style="1" customWidth="1"/>
    <col min="63" max="63" width="4" hidden="1" customWidth="1"/>
    <col min="64" max="64" width="5" hidden="1" customWidth="1"/>
    <col min="65" max="65" width="4" hidden="1" customWidth="1"/>
    <col min="66" max="66" width="6.7109375" hidden="1" customWidth="1"/>
    <col min="67" max="67" width="5.7109375" hidden="1" customWidth="1"/>
    <col min="68" max="68" width="4" hidden="1" customWidth="1"/>
    <col min="69" max="69" width="5" hidden="1" customWidth="1"/>
    <col min="70" max="70" width="4" hidden="1" customWidth="1"/>
    <col min="71" max="71" width="6.7109375" hidden="1" customWidth="1"/>
    <col min="72" max="72" width="5.7109375" hidden="1" customWidth="1"/>
    <col min="73" max="73" width="4" hidden="1" customWidth="1"/>
    <col min="74" max="74" width="5" hidden="1" customWidth="1"/>
    <col min="75" max="75" width="4" hidden="1" customWidth="1"/>
    <col min="76" max="76" width="6.7109375" hidden="1" customWidth="1"/>
    <col min="77" max="77" width="5.7109375" hidden="1" customWidth="1"/>
    <col min="78" max="78" width="4" hidden="1" customWidth="1"/>
    <col min="79" max="79" width="5" hidden="1" customWidth="1"/>
    <col min="80" max="80" width="4" hidden="1" customWidth="1"/>
    <col min="81" max="81" width="6.7109375" hidden="1" customWidth="1"/>
    <col min="82" max="82" width="6.28515625" hidden="1" customWidth="1"/>
    <col min="83" max="83" width="4" hidden="1" customWidth="1"/>
    <col min="84" max="84" width="5" hidden="1" customWidth="1"/>
    <col min="85" max="85" width="4" hidden="1" customWidth="1"/>
    <col min="86" max="86" width="6.7109375" hidden="1" customWidth="1"/>
    <col min="87" max="87" width="5.7109375" hidden="1" customWidth="1"/>
    <col min="88" max="88" width="4" hidden="1" customWidth="1"/>
    <col min="89" max="89" width="5" hidden="1" customWidth="1"/>
    <col min="90" max="90" width="4" hidden="1" customWidth="1"/>
    <col min="91" max="91" width="6.7109375" hidden="1" customWidth="1"/>
    <col min="92" max="92" width="6.28515625" hidden="1" customWidth="1"/>
    <col min="93" max="16384" width="9.140625" style="1"/>
  </cols>
  <sheetData>
    <row r="1" spans="1:92" x14ac:dyDescent="0.2">
      <c r="A1" s="137" t="s">
        <v>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9"/>
    </row>
    <row r="2" spans="1:92" ht="12.75" hidden="1" customHeight="1" x14ac:dyDescent="0.2">
      <c r="A2" s="9"/>
      <c r="B2" s="9"/>
      <c r="C2" s="9"/>
      <c r="D2" s="9"/>
      <c r="E2" s="99"/>
      <c r="F2" s="9"/>
      <c r="G2" s="84"/>
      <c r="H2" s="79"/>
      <c r="I2" s="65"/>
      <c r="J2" s="85"/>
      <c r="N2" s="62">
        <v>1</v>
      </c>
      <c r="O2" s="88"/>
      <c r="V2" s="63">
        <v>2</v>
      </c>
      <c r="W2" s="84"/>
      <c r="AD2" s="62">
        <v>3</v>
      </c>
      <c r="AE2" s="88"/>
      <c r="AL2" s="63">
        <v>4</v>
      </c>
      <c r="AM2" s="84"/>
      <c r="AT2" s="62">
        <v>5</v>
      </c>
      <c r="AU2" s="88"/>
      <c r="BB2" s="63">
        <v>6</v>
      </c>
      <c r="BC2">
        <f>N2+V2+AD2+AL2+AT2+BB2</f>
        <v>21</v>
      </c>
      <c r="BD2" s="24">
        <f>IF($O$4&gt;0,(LARGE(($N2,$V2,$AD2,$AL2,$AT2,$BB2),1)),"0")</f>
        <v>6</v>
      </c>
      <c r="BE2" s="24">
        <f>BC2-BD2</f>
        <v>15</v>
      </c>
      <c r="BF2" s="1" t="str">
        <f>IF($O$4&gt;1,(LARGE(($N2,$V2,$AD2,$AL2,$AT2,$BB2),1))+(LARGE(($N2,$V2,$AD2,$AL2,$AT2,$BB2),2)),"0")</f>
        <v>0</v>
      </c>
      <c r="BK2">
        <f>IF(G2&gt;99,199,G2)</f>
        <v>0</v>
      </c>
      <c r="BL2">
        <f>IF(H2&gt;99,0,H2)</f>
        <v>0</v>
      </c>
      <c r="BM2">
        <f>IF(J2&gt;99,199,J2)</f>
        <v>0</v>
      </c>
      <c r="BN2">
        <f>IF(K2&gt;99,0,K2)</f>
        <v>0</v>
      </c>
      <c r="BO2">
        <f>BK2+BM2</f>
        <v>0</v>
      </c>
      <c r="BP2">
        <f>IF(O2&gt;99,199,O2)</f>
        <v>0</v>
      </c>
      <c r="BQ2">
        <f>IF(P2&gt;99,0,P2)</f>
        <v>0</v>
      </c>
      <c r="BR2">
        <f>IF(R2&gt;99,199,R2)</f>
        <v>0</v>
      </c>
      <c r="BS2">
        <f>IF(S2&gt;99,0,S2)</f>
        <v>0</v>
      </c>
      <c r="BT2">
        <f>BP2+BR2</f>
        <v>0</v>
      </c>
      <c r="BU2">
        <f>IF(W2&gt;99,199,W2)</f>
        <v>0</v>
      </c>
      <c r="BV2">
        <f>IF(X2&gt;99,0,X2)</f>
        <v>0</v>
      </c>
      <c r="BW2">
        <f>IF(Z2&gt;99,199,Z2)</f>
        <v>0</v>
      </c>
      <c r="BX2">
        <f>IF(AA2&gt;99,0,AA2)</f>
        <v>0</v>
      </c>
      <c r="BY2">
        <f>BU2+BW2</f>
        <v>0</v>
      </c>
      <c r="BZ2">
        <f>IF(AE2&gt;99,199,AE2)</f>
        <v>0</v>
      </c>
      <c r="CA2">
        <f>IF(AF2&gt;99,0,AF2)</f>
        <v>0</v>
      </c>
      <c r="CB2">
        <f>IF(AH2&gt;99,199,AH2)</f>
        <v>0</v>
      </c>
      <c r="CC2">
        <f>IF(AI2&gt;99,0,AI2)</f>
        <v>0</v>
      </c>
      <c r="CD2">
        <f>BZ2+CB2</f>
        <v>0</v>
      </c>
      <c r="CE2">
        <f>IF(AM2&gt;99,199,AM2)</f>
        <v>0</v>
      </c>
      <c r="CF2">
        <f>IF(AN2&gt;99,0,AN2)</f>
        <v>0</v>
      </c>
      <c r="CG2">
        <f>IF(AP2&gt;99,199,AP2)</f>
        <v>0</v>
      </c>
      <c r="CH2">
        <f>IF(AQ2&gt;99,0,AQ2)</f>
        <v>0</v>
      </c>
      <c r="CI2">
        <f>CE2+CG2</f>
        <v>0</v>
      </c>
      <c r="CJ2">
        <f>IF(AU2&gt;99,199,AU2)</f>
        <v>0</v>
      </c>
      <c r="CK2">
        <f>IF(AV2&gt;99,0,AV2)</f>
        <v>0</v>
      </c>
      <c r="CL2">
        <f>IF(AX2&gt;99,199,AX2)</f>
        <v>0</v>
      </c>
      <c r="CM2">
        <f>IF(AY2&gt;99,0,AY2)</f>
        <v>0</v>
      </c>
      <c r="CN2">
        <f>CJ2+CL2</f>
        <v>0</v>
      </c>
    </row>
    <row r="3" spans="1:92" x14ac:dyDescent="0.2">
      <c r="A3" s="106" t="s">
        <v>8</v>
      </c>
      <c r="B3" s="108"/>
      <c r="C3" s="140" t="str">
        <f>Instellingen!B3</f>
        <v>Kring NVF</v>
      </c>
      <c r="D3" s="141"/>
      <c r="E3" s="142"/>
      <c r="F3" s="106" t="s">
        <v>27</v>
      </c>
      <c r="G3" s="107"/>
      <c r="H3" s="107"/>
      <c r="I3" s="107"/>
      <c r="J3" s="107"/>
      <c r="K3" s="107"/>
      <c r="L3" s="107"/>
      <c r="M3" s="107"/>
      <c r="N3" s="108"/>
      <c r="O3" s="143"/>
      <c r="P3" s="144"/>
      <c r="Q3" s="144"/>
      <c r="R3" s="144"/>
      <c r="S3" s="144"/>
      <c r="T3" s="144"/>
      <c r="U3" s="144"/>
      <c r="V3" s="145"/>
      <c r="W3" s="109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106" t="s">
        <v>26</v>
      </c>
      <c r="BD3" s="107"/>
      <c r="BE3" s="107"/>
      <c r="BF3" s="108"/>
      <c r="BG3" s="20">
        <f>Instellingen!B6</f>
        <v>3</v>
      </c>
      <c r="BH3" s="146"/>
      <c r="BI3" s="147"/>
    </row>
    <row r="4" spans="1:92" x14ac:dyDescent="0.2">
      <c r="A4" s="106" t="s">
        <v>9</v>
      </c>
      <c r="B4" s="108"/>
      <c r="C4" s="152" t="s">
        <v>131</v>
      </c>
      <c r="D4" s="141"/>
      <c r="E4" s="142"/>
      <c r="F4" s="106" t="s">
        <v>33</v>
      </c>
      <c r="G4" s="107"/>
      <c r="H4" s="107"/>
      <c r="I4" s="107"/>
      <c r="J4" s="107"/>
      <c r="K4" s="107"/>
      <c r="L4" s="107"/>
      <c r="M4" s="107"/>
      <c r="N4" s="108"/>
      <c r="O4" s="140">
        <f>Instellingen!B7</f>
        <v>1</v>
      </c>
      <c r="P4" s="141"/>
      <c r="Q4" s="141"/>
      <c r="R4" s="141"/>
      <c r="S4" s="141"/>
      <c r="T4" s="141"/>
      <c r="U4" s="141"/>
      <c r="V4" s="142"/>
      <c r="W4" s="112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4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106"/>
      <c r="BD4" s="107"/>
      <c r="BE4" s="107"/>
      <c r="BF4" s="108"/>
      <c r="BG4" s="20"/>
      <c r="BH4" s="148"/>
      <c r="BI4" s="149"/>
    </row>
    <row r="5" spans="1:92" x14ac:dyDescent="0.2">
      <c r="A5" s="106" t="s">
        <v>10</v>
      </c>
      <c r="B5" s="108"/>
      <c r="C5" s="152"/>
      <c r="D5" s="141"/>
      <c r="E5" s="142"/>
      <c r="F5" s="106" t="s">
        <v>11</v>
      </c>
      <c r="G5" s="107"/>
      <c r="H5" s="107"/>
      <c r="I5" s="107"/>
      <c r="J5" s="107"/>
      <c r="K5" s="107"/>
      <c r="L5" s="107"/>
      <c r="M5" s="107"/>
      <c r="N5" s="108"/>
      <c r="O5" s="140">
        <f>Instellingen!B5</f>
        <v>99</v>
      </c>
      <c r="P5" s="141"/>
      <c r="Q5" s="141"/>
      <c r="R5" s="141"/>
      <c r="S5" s="141"/>
      <c r="T5" s="141"/>
      <c r="U5" s="141"/>
      <c r="V5" s="142"/>
      <c r="W5" s="115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7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118" t="s">
        <v>12</v>
      </c>
      <c r="BD5" s="119"/>
      <c r="BE5" s="119"/>
      <c r="BF5" s="120"/>
      <c r="BG5" s="8"/>
      <c r="BH5" s="148"/>
      <c r="BI5" s="149"/>
    </row>
    <row r="6" spans="1:92" ht="12.75" customHeight="1" x14ac:dyDescent="0.2">
      <c r="A6" s="153"/>
      <c r="B6" s="154"/>
      <c r="C6" s="154"/>
      <c r="D6" s="154"/>
      <c r="E6" s="155"/>
      <c r="F6" s="36" t="s">
        <v>13</v>
      </c>
      <c r="G6" s="131" t="str">
        <f>Instellingen!B40</f>
        <v>Hierden</v>
      </c>
      <c r="H6" s="132"/>
      <c r="I6" s="132"/>
      <c r="J6" s="132"/>
      <c r="K6" s="132"/>
      <c r="L6" s="132"/>
      <c r="M6" s="132"/>
      <c r="N6" s="133"/>
      <c r="O6" s="134" t="str">
        <f>Instellingen!B41</f>
        <v>Nunspeet</v>
      </c>
      <c r="P6" s="135"/>
      <c r="Q6" s="135"/>
      <c r="R6" s="135"/>
      <c r="S6" s="135"/>
      <c r="T6" s="135"/>
      <c r="U6" s="135"/>
      <c r="V6" s="136"/>
      <c r="W6" s="131" t="str">
        <f>Instellingen!B42</f>
        <v>Wezep</v>
      </c>
      <c r="X6" s="132"/>
      <c r="Y6" s="132"/>
      <c r="Z6" s="132"/>
      <c r="AA6" s="132"/>
      <c r="AB6" s="132"/>
      <c r="AC6" s="132"/>
      <c r="AD6" s="133"/>
      <c r="AE6" s="134" t="str">
        <f>Instellingen!B43</f>
        <v xml:space="preserve"> </v>
      </c>
      <c r="AF6" s="135"/>
      <c r="AG6" s="135"/>
      <c r="AH6" s="135"/>
      <c r="AI6" s="135"/>
      <c r="AJ6" s="135"/>
      <c r="AK6" s="135"/>
      <c r="AL6" s="136"/>
      <c r="AM6" s="131" t="str">
        <f>Instellingen!B44</f>
        <v xml:space="preserve"> </v>
      </c>
      <c r="AN6" s="132"/>
      <c r="AO6" s="132"/>
      <c r="AP6" s="132"/>
      <c r="AQ6" s="132"/>
      <c r="AR6" s="132"/>
      <c r="AS6" s="132"/>
      <c r="AT6" s="133"/>
      <c r="AU6" s="134" t="str">
        <f>Instellingen!B45</f>
        <v xml:space="preserve"> </v>
      </c>
      <c r="AV6" s="135"/>
      <c r="AW6" s="135"/>
      <c r="AX6" s="135"/>
      <c r="AY6" s="135"/>
      <c r="AZ6" s="135"/>
      <c r="BA6" s="135"/>
      <c r="BB6" s="136"/>
      <c r="BC6" s="121" t="s">
        <v>32</v>
      </c>
      <c r="BD6" s="122"/>
      <c r="BE6" s="108"/>
      <c r="BF6" s="34"/>
      <c r="BG6" s="20"/>
      <c r="BH6" s="148"/>
      <c r="BI6" s="149"/>
    </row>
    <row r="7" spans="1:92" ht="12.75" customHeight="1" x14ac:dyDescent="0.2">
      <c r="A7" s="156"/>
      <c r="B7" s="156"/>
      <c r="C7" s="156"/>
      <c r="D7" s="156"/>
      <c r="E7" s="157"/>
      <c r="F7" s="36" t="s">
        <v>14</v>
      </c>
      <c r="G7" s="123" t="str">
        <f>Instellingen!C40</f>
        <v>18 nov 2023</v>
      </c>
      <c r="H7" s="124"/>
      <c r="I7" s="124"/>
      <c r="J7" s="124"/>
      <c r="K7" s="124"/>
      <c r="L7" s="124"/>
      <c r="M7" s="124"/>
      <c r="N7" s="125"/>
      <c r="O7" s="158" t="str">
        <f>Instellingen!C41</f>
        <v>09 dec 2023</v>
      </c>
      <c r="P7" s="159"/>
      <c r="Q7" s="159"/>
      <c r="R7" s="159"/>
      <c r="S7" s="159"/>
      <c r="T7" s="159"/>
      <c r="U7" s="159"/>
      <c r="V7" s="160"/>
      <c r="W7" s="123" t="str">
        <f>Instellingen!C42</f>
        <v>13 jan 2024</v>
      </c>
      <c r="X7" s="124"/>
      <c r="Y7" s="124"/>
      <c r="Z7" s="124"/>
      <c r="AA7" s="124"/>
      <c r="AB7" s="124"/>
      <c r="AC7" s="124"/>
      <c r="AD7" s="125"/>
      <c r="AE7" s="158" t="str">
        <f>Instellingen!C43</f>
        <v xml:space="preserve"> </v>
      </c>
      <c r="AF7" s="159"/>
      <c r="AG7" s="159"/>
      <c r="AH7" s="159"/>
      <c r="AI7" s="159"/>
      <c r="AJ7" s="159"/>
      <c r="AK7" s="159"/>
      <c r="AL7" s="160"/>
      <c r="AM7" s="123" t="str">
        <f>Instellingen!C44</f>
        <v xml:space="preserve"> </v>
      </c>
      <c r="AN7" s="161"/>
      <c r="AO7" s="161"/>
      <c r="AP7" s="161"/>
      <c r="AQ7" s="161"/>
      <c r="AR7" s="161"/>
      <c r="AS7" s="161"/>
      <c r="AT7" s="162"/>
      <c r="AU7" s="158" t="str">
        <f>Instellingen!C45</f>
        <v xml:space="preserve"> </v>
      </c>
      <c r="AV7" s="163"/>
      <c r="AW7" s="163"/>
      <c r="AX7" s="163"/>
      <c r="AY7" s="163"/>
      <c r="AZ7" s="163"/>
      <c r="BA7" s="163"/>
      <c r="BB7" s="164"/>
      <c r="BC7" s="37" t="s">
        <v>34</v>
      </c>
      <c r="BD7" s="10" t="s">
        <v>35</v>
      </c>
      <c r="BE7" s="5" t="s">
        <v>36</v>
      </c>
      <c r="BF7" s="3"/>
      <c r="BG7" s="3"/>
      <c r="BH7" s="150"/>
      <c r="BI7" s="151"/>
    </row>
    <row r="8" spans="1:92" ht="25.5" customHeight="1" x14ac:dyDescent="0.2">
      <c r="A8" s="2" t="s">
        <v>18</v>
      </c>
      <c r="B8" s="2" t="s">
        <v>6</v>
      </c>
      <c r="C8" s="2" t="s">
        <v>0</v>
      </c>
      <c r="D8" s="2" t="s">
        <v>1</v>
      </c>
      <c r="E8" s="97" t="s">
        <v>70</v>
      </c>
      <c r="F8" s="36" t="s">
        <v>3</v>
      </c>
      <c r="G8" s="7" t="s">
        <v>73</v>
      </c>
      <c r="H8" s="90" t="s">
        <v>98</v>
      </c>
      <c r="I8" s="66" t="s">
        <v>75</v>
      </c>
      <c r="J8" s="86" t="s">
        <v>76</v>
      </c>
      <c r="K8" s="83" t="s">
        <v>99</v>
      </c>
      <c r="L8" s="69" t="s">
        <v>78</v>
      </c>
      <c r="M8" s="2" t="s">
        <v>4</v>
      </c>
      <c r="N8" s="2" t="s">
        <v>15</v>
      </c>
      <c r="O8" s="89" t="s">
        <v>73</v>
      </c>
      <c r="P8" s="83" t="s">
        <v>98</v>
      </c>
      <c r="Q8" s="78" t="s">
        <v>75</v>
      </c>
      <c r="R8" s="71" t="s">
        <v>76</v>
      </c>
      <c r="S8" s="83" t="s">
        <v>99</v>
      </c>
      <c r="T8" s="78" t="s">
        <v>78</v>
      </c>
      <c r="U8" s="2" t="s">
        <v>4</v>
      </c>
      <c r="V8" s="2" t="s">
        <v>15</v>
      </c>
      <c r="W8" s="89" t="s">
        <v>73</v>
      </c>
      <c r="X8" s="83" t="s">
        <v>98</v>
      </c>
      <c r="Y8" s="78" t="s">
        <v>75</v>
      </c>
      <c r="Z8" s="71" t="s">
        <v>76</v>
      </c>
      <c r="AA8" s="83" t="s">
        <v>99</v>
      </c>
      <c r="AB8" s="78" t="s">
        <v>78</v>
      </c>
      <c r="AC8" s="2" t="s">
        <v>4</v>
      </c>
      <c r="AD8" s="2" t="s">
        <v>15</v>
      </c>
      <c r="AE8" s="89" t="s">
        <v>73</v>
      </c>
      <c r="AF8" s="83" t="s">
        <v>98</v>
      </c>
      <c r="AG8" s="78" t="s">
        <v>75</v>
      </c>
      <c r="AH8" s="71" t="s">
        <v>76</v>
      </c>
      <c r="AI8" s="83" t="s">
        <v>99</v>
      </c>
      <c r="AJ8" s="78" t="s">
        <v>78</v>
      </c>
      <c r="AK8" s="2" t="s">
        <v>4</v>
      </c>
      <c r="AL8" s="2" t="s">
        <v>15</v>
      </c>
      <c r="AM8" s="89" t="s">
        <v>73</v>
      </c>
      <c r="AN8" s="83" t="s">
        <v>98</v>
      </c>
      <c r="AO8" s="78" t="s">
        <v>75</v>
      </c>
      <c r="AP8" s="71" t="s">
        <v>76</v>
      </c>
      <c r="AQ8" s="83" t="s">
        <v>99</v>
      </c>
      <c r="AR8" s="78" t="s">
        <v>78</v>
      </c>
      <c r="AS8" s="2" t="s">
        <v>4</v>
      </c>
      <c r="AT8" s="2" t="s">
        <v>15</v>
      </c>
      <c r="AU8" s="89" t="s">
        <v>73</v>
      </c>
      <c r="AV8" s="83" t="s">
        <v>98</v>
      </c>
      <c r="AW8" s="78" t="s">
        <v>75</v>
      </c>
      <c r="AX8" s="71" t="s">
        <v>76</v>
      </c>
      <c r="AY8" s="83" t="s">
        <v>99</v>
      </c>
      <c r="AZ8" s="78" t="s">
        <v>78</v>
      </c>
      <c r="BA8" s="2" t="s">
        <v>4</v>
      </c>
      <c r="BB8" s="2" t="s">
        <v>15</v>
      </c>
      <c r="BC8" s="38" t="s">
        <v>22</v>
      </c>
      <c r="BD8" s="23" t="s">
        <v>22</v>
      </c>
      <c r="BE8" s="64" t="s">
        <v>22</v>
      </c>
      <c r="BF8" s="22" t="s">
        <v>16</v>
      </c>
      <c r="BG8" s="22" t="s">
        <v>17</v>
      </c>
      <c r="BH8" s="7" t="s">
        <v>68</v>
      </c>
      <c r="BI8" s="2" t="s">
        <v>5</v>
      </c>
      <c r="BK8" s="72" t="s">
        <v>86</v>
      </c>
      <c r="BL8" s="72" t="s">
        <v>79</v>
      </c>
      <c r="BM8" s="72" t="s">
        <v>87</v>
      </c>
      <c r="BN8" s="72" t="s">
        <v>80</v>
      </c>
      <c r="BO8" s="72" t="s">
        <v>97</v>
      </c>
      <c r="BP8" s="72" t="s">
        <v>88</v>
      </c>
      <c r="BQ8" s="72" t="s">
        <v>81</v>
      </c>
      <c r="BR8" s="72" t="s">
        <v>89</v>
      </c>
      <c r="BS8" s="72" t="s">
        <v>101</v>
      </c>
      <c r="BT8" s="73" t="s">
        <v>96</v>
      </c>
      <c r="BU8" s="72" t="s">
        <v>90</v>
      </c>
      <c r="BV8" s="72" t="s">
        <v>82</v>
      </c>
      <c r="BW8" s="72" t="s">
        <v>91</v>
      </c>
      <c r="BX8" s="72" t="s">
        <v>83</v>
      </c>
      <c r="BY8" s="73" t="s">
        <v>95</v>
      </c>
      <c r="BZ8" s="72" t="s">
        <v>92</v>
      </c>
      <c r="CA8" s="72" t="s">
        <v>84</v>
      </c>
      <c r="CB8" s="72" t="s">
        <v>93</v>
      </c>
      <c r="CC8" s="73" t="s">
        <v>85</v>
      </c>
      <c r="CD8" s="73" t="s">
        <v>94</v>
      </c>
      <c r="CE8" s="72" t="s">
        <v>106</v>
      </c>
      <c r="CF8" s="72" t="s">
        <v>107</v>
      </c>
      <c r="CG8" s="72" t="s">
        <v>108</v>
      </c>
      <c r="CH8" s="72" t="s">
        <v>109</v>
      </c>
      <c r="CI8" s="73" t="s">
        <v>116</v>
      </c>
      <c r="CJ8" s="72" t="s">
        <v>111</v>
      </c>
      <c r="CK8" s="72" t="s">
        <v>112</v>
      </c>
      <c r="CL8" s="72" t="s">
        <v>113</v>
      </c>
      <c r="CM8" s="73" t="s">
        <v>114</v>
      </c>
      <c r="CN8" s="73" t="s">
        <v>115</v>
      </c>
    </row>
  </sheetData>
  <mergeCells count="32">
    <mergeCell ref="A1:BI1"/>
    <mergeCell ref="A3:B3"/>
    <mergeCell ref="C3:E3"/>
    <mergeCell ref="F3:N3"/>
    <mergeCell ref="O3:V3"/>
    <mergeCell ref="W3:AL5"/>
    <mergeCell ref="BC3:BF3"/>
    <mergeCell ref="BH3:BI7"/>
    <mergeCell ref="A4:B4"/>
    <mergeCell ref="C4:E4"/>
    <mergeCell ref="F4:N4"/>
    <mergeCell ref="O4:V4"/>
    <mergeCell ref="BC4:BF4"/>
    <mergeCell ref="A5:B5"/>
    <mergeCell ref="C5:E5"/>
    <mergeCell ref="F5:N5"/>
    <mergeCell ref="O5:V5"/>
    <mergeCell ref="BC5:BF5"/>
    <mergeCell ref="A6:E7"/>
    <mergeCell ref="G6:N6"/>
    <mergeCell ref="O6:V6"/>
    <mergeCell ref="W6:AD6"/>
    <mergeCell ref="AE6:AL6"/>
    <mergeCell ref="AU6:BB6"/>
    <mergeCell ref="BC6:BE6"/>
    <mergeCell ref="G7:N7"/>
    <mergeCell ref="O7:V7"/>
    <mergeCell ref="W7:AD7"/>
    <mergeCell ref="AE7:AL7"/>
    <mergeCell ref="AM7:AT7"/>
    <mergeCell ref="AU7:BB7"/>
    <mergeCell ref="AM6:AT6"/>
  </mergeCells>
  <dataValidations count="8">
    <dataValidation type="whole" allowBlank="1" showInputMessage="1" showErrorMessage="1" sqref="BG3" xr:uid="{00000000-0002-0000-0F00-000000000000}">
      <formula1>1</formula1>
      <formula2>4</formula2>
    </dataValidation>
    <dataValidation type="whole" allowBlank="1" showInputMessage="1" showErrorMessage="1" sqref="BG4" xr:uid="{00000000-0002-0000-0F00-000001000000}">
      <formula1>1</formula1>
      <formula2>2</formula2>
    </dataValidation>
    <dataValidation type="whole" operator="lessThan" allowBlank="1" showInputMessage="1" showErrorMessage="1" sqref="BG5" xr:uid="{00000000-0002-0000-0F00-000002000000}">
      <formula1>9</formula1>
    </dataValidation>
    <dataValidation type="whole" operator="lessThan" allowBlank="1" showInputMessage="1" showErrorMessage="1" sqref="BG6" xr:uid="{00000000-0002-0000-0F00-000003000000}">
      <formula1>340</formula1>
    </dataValidation>
    <dataValidation type="list" allowBlank="1" showInputMessage="1" showErrorMessage="1" sqref="BH1:BH2 BH9:BH65536" xr:uid="{00000000-0002-0000-0F00-000004000000}">
      <formula1>"ja,nee"</formula1>
    </dataValidation>
    <dataValidation type="decimal" allowBlank="1" showInputMessage="1" showErrorMessage="1" sqref="H1:H2 K1:K2 P1:P2 S1:S2 X1:X2 AA1:AA2 AI1:AI2 AF1:AF2 AN1:AN2 AQ1:AQ2 AY1:AY2 AV1:AV2 AV9:AV65536 AY9:AY65536 AN9:AN65536 AQ9:AQ65536 AF9:AF65536 K9:K65536 S9:S65536 P9:P65536 X9:X65536 AA9:AA65536 H9:H65536 AI9:AI65536" xr:uid="{00000000-0002-0000-0F00-000005000000}">
      <formula1>0</formula1>
      <formula2>100</formula2>
    </dataValidation>
    <dataValidation type="decimal" allowBlank="1" showInputMessage="1" showErrorMessage="1" sqref="L1:L2 I1:I2 T1:T2 Q1:Q2 AG1:AG2 AB1:AB2 Y1:Y2 AJ1:AJ2 AR1:AR2 AO1:AO2 AW1:AW2 AZ1:AZ2 AZ9:AZ65536 AW9:AW65536 AR9:AR65536 AO9:AO65536 AJ9:AJ65536 Q9:Q65536 AG9:AG65536 AB9:AB65536 I9:I65536 T9:T65536 Y9:Y65536 L9:L65536" xr:uid="{00000000-0002-0000-0F00-000006000000}">
      <formula1>0</formula1>
      <formula2>10</formula2>
    </dataValidation>
    <dataValidation operator="lessThan" allowBlank="1" showInputMessage="1" showErrorMessage="1" sqref="O1:O2 AE1:AE2 AU1:AU2 AU9:AU65536 AE9:AE65536 O9:O65536" xr:uid="{00000000-0002-0000-0F00-000007000000}"/>
  </dataValidations>
  <printOptions headings="1" gridLines="1"/>
  <pageMargins left="0.19685039370078741" right="0" top="0.98425196850393704" bottom="0.98425196850393704" header="0.51181102362204722" footer="0.51181102362204722"/>
  <pageSetup paperSize="9" scale="87" fitToWidth="3" fitToHeight="1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7937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38" r:id="rId5" name="Button 2">
              <controlPr defaultSize="0" print="0" autoFill="0" autoPict="0" macro="[0]!Sort_Punten_1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11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39" r:id="rId6" name="Button 3">
              <controlPr defaultSize="0" print="0" autoFill="0" autoPict="0" macro="[0]!Sort_Punten_2">
                <anchor moveWithCells="1" sizeWithCells="1">
                  <from>
                    <xdr:col>14</xdr:col>
                    <xdr:colOff>19050</xdr:colOff>
                    <xdr:row>7</xdr:row>
                    <xdr:rowOff>0</xdr:rowOff>
                  </from>
                  <to>
                    <xdr:col>19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0" r:id="rId7" name="Button 4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1" r:id="rId8" name="Button 5">
              <controlPr defaultSize="0" print="0" autoFill="0" autoPict="0" macro="[0]!verbergen">
                <anchor moveWithCells="1" sizeWithCells="1">
                  <from>
                    <xdr:col>59</xdr:col>
                    <xdr:colOff>28575</xdr:colOff>
                    <xdr:row>2</xdr:row>
                    <xdr:rowOff>9525</xdr:rowOff>
                  </from>
                  <to>
                    <xdr:col>61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2" r:id="rId9" name="Button 6">
              <controlPr defaultSize="0" print="0" autoFill="0" autoPict="0" macro="[0]!Sort_Pl_Punten_1">
                <anchor moveWithCells="1" sizeWithCells="1">
                  <from>
                    <xdr:col>13</xdr:col>
                    <xdr:colOff>0</xdr:colOff>
                    <xdr:row>7</xdr:row>
                    <xdr:rowOff>9525</xdr:rowOff>
                  </from>
                  <to>
                    <xdr:col>14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3" r:id="rId10" name="Button 7">
              <controlPr defaultSize="0" print="0" autoFill="0" autoPict="0" macro="[0]!Sort_Pl_Punten_2">
                <anchor moveWithCells="1" sizeWithCells="1">
                  <from>
                    <xdr:col>21</xdr:col>
                    <xdr:colOff>0</xdr:colOff>
                    <xdr:row>7</xdr:row>
                    <xdr:rowOff>9525</xdr:rowOff>
                  </from>
                  <to>
                    <xdr:col>22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4" r:id="rId11" name="Button 8">
              <controlPr defaultSize="0" print="0" autoFill="0" autoPict="0" macro="[0]!Sort_Pl_Punten_3">
                <anchor moveWithCells="1" sizeWithCells="1">
                  <from>
                    <xdr:col>29</xdr:col>
                    <xdr:colOff>19050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5" r:id="rId12" name="Button 9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6" r:id="rId13" name="Button 10">
              <controlPr defaultSize="0" print="0" autoFill="0" autoPict="0" macro="[0]!Sort_Beste_Punten">
                <anchor moveWithCells="1" sizeWithCells="1">
                  <from>
                    <xdr:col>56</xdr:col>
                    <xdr:colOff>19050</xdr:colOff>
                    <xdr:row>6</xdr:row>
                    <xdr:rowOff>19050</xdr:rowOff>
                  </from>
                  <to>
                    <xdr:col>57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7" r:id="rId14" name="Button 11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8" r:id="rId15" name="Button 12">
              <controlPr defaultSize="0" print="0" autoFill="0" autoPict="0" macro="[0]!Sort_Naam">
                <anchor moveWithCells="1" siz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2</xdr:col>
                    <xdr:colOff>1504950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49" r:id="rId16" name="Button 13">
              <controlPr defaultSize="0" print="0" autoFill="0" autoPict="0" macro="[0]!Sort_Punten_3">
                <anchor moveWithCells="1" sizeWithCells="1">
                  <from>
                    <xdr:col>22</xdr:col>
                    <xdr:colOff>9525</xdr:colOff>
                    <xdr:row>6</xdr:row>
                    <xdr:rowOff>152400</xdr:rowOff>
                  </from>
                  <to>
                    <xdr:col>27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0" r:id="rId17" name="Button 14">
              <controlPr defaultSize="0" print="0" autoFill="0" autoPict="0" macro="[0]!Sort_Punten_3">
                <anchor moveWithCells="1" sizeWithCells="1">
                  <from>
                    <xdr:col>30</xdr:col>
                    <xdr:colOff>0</xdr:colOff>
                    <xdr:row>6</xdr:row>
                    <xdr:rowOff>152400</xdr:rowOff>
                  </from>
                  <to>
                    <xdr:col>30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1" r:id="rId18" name="Button 15">
              <controlPr defaultSize="0" print="0" autoFill="0" autoPict="0" macro="[0]!Sort_Pl_Punten_5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2" r:id="rId19" name="Button 16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3" r:id="rId20" name="Button 17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4" r:id="rId21" name="Button 18">
              <controlPr defaultSize="0" print="0" autoFill="0" autoPict="0" macro="[0]!Sort_Punten_5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5" r:id="rId22" name="Button 19">
              <controlPr defaultSize="0" print="0" autoFill="0" autoPict="0" macro="[0]!Sort_Punten_6">
                <anchor moveWithCells="1" sizeWithCells="1">
                  <from>
                    <xdr:col>30</xdr:col>
                    <xdr:colOff>0</xdr:colOff>
                    <xdr:row>7</xdr:row>
                    <xdr:rowOff>19050</xdr:rowOff>
                  </from>
                  <to>
                    <xdr:col>30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56" r:id="rId23" name="Button 20">
              <controlPr defaultSize="0" print="0" autoFill="0" autoPict="0" macro="[0]!Sort_Pl_Punten_6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7"/>
  <dimension ref="A1:K22"/>
  <sheetViews>
    <sheetView workbookViewId="0">
      <selection activeCell="C22" sqref="C22"/>
    </sheetView>
  </sheetViews>
  <sheetFormatPr defaultRowHeight="12.75" x14ac:dyDescent="0.2"/>
  <cols>
    <col min="1" max="1" width="6.85546875" style="1" bestFit="1" customWidth="1"/>
    <col min="2" max="2" width="10" style="1" customWidth="1"/>
    <col min="3" max="3" width="28.140625" style="1" customWidth="1"/>
    <col min="4" max="4" width="26.7109375" style="1" customWidth="1"/>
    <col min="5" max="5" width="7.85546875" style="1" bestFit="1" customWidth="1"/>
    <col min="6" max="6" width="4.140625" style="1" bestFit="1" customWidth="1"/>
    <col min="7" max="7" width="23.28515625" style="1" customWidth="1"/>
    <col min="8" max="8" width="8.7109375" style="1" customWidth="1"/>
    <col min="9" max="9" width="7.85546875" style="16" customWidth="1"/>
    <col min="10" max="10" width="7.5703125" style="1" customWidth="1"/>
    <col min="11" max="11" width="13.42578125" style="1" customWidth="1"/>
  </cols>
  <sheetData>
    <row r="1" spans="1:11" x14ac:dyDescent="0.2">
      <c r="A1" s="137" t="s">
        <v>28</v>
      </c>
      <c r="B1" s="138"/>
      <c r="C1" s="138"/>
      <c r="D1" s="138"/>
      <c r="E1" s="138"/>
      <c r="F1" s="138"/>
      <c r="G1" s="139"/>
      <c r="H1" s="106"/>
      <c r="I1" s="108"/>
      <c r="J1" s="17"/>
      <c r="K1" s="17"/>
    </row>
    <row r="2" spans="1:11" hidden="1" x14ac:dyDescent="0.2">
      <c r="A2"/>
      <c r="B2"/>
      <c r="C2"/>
      <c r="D2"/>
      <c r="E2"/>
      <c r="F2"/>
      <c r="I2" s="14"/>
      <c r="J2"/>
      <c r="K2"/>
    </row>
    <row r="3" spans="1:11" ht="25.5" customHeight="1" x14ac:dyDescent="0.2">
      <c r="A3" s="6" t="s">
        <v>8</v>
      </c>
      <c r="B3" s="165" t="s">
        <v>144</v>
      </c>
      <c r="C3" s="166"/>
      <c r="D3" s="18"/>
      <c r="E3" s="167"/>
      <c r="F3" s="167"/>
      <c r="G3" s="11"/>
      <c r="H3" s="168" t="s">
        <v>31</v>
      </c>
      <c r="I3" s="169"/>
      <c r="J3" s="19">
        <v>1</v>
      </c>
      <c r="K3" s="13"/>
    </row>
    <row r="4" spans="1:11" ht="25.5" x14ac:dyDescent="0.2">
      <c r="A4" s="2" t="s">
        <v>20</v>
      </c>
      <c r="B4" s="2" t="s">
        <v>6</v>
      </c>
      <c r="C4" s="2" t="s">
        <v>0</v>
      </c>
      <c r="D4" s="2" t="s">
        <v>1</v>
      </c>
      <c r="E4" s="2" t="s">
        <v>21</v>
      </c>
      <c r="F4" s="2" t="s">
        <v>23</v>
      </c>
      <c r="G4" s="2" t="s">
        <v>24</v>
      </c>
      <c r="H4" s="12" t="s">
        <v>29</v>
      </c>
      <c r="I4" s="15"/>
      <c r="J4" s="7" t="s">
        <v>30</v>
      </c>
      <c r="K4" s="2" t="s">
        <v>25</v>
      </c>
    </row>
    <row r="5" spans="1:11" x14ac:dyDescent="0.2">
      <c r="A5" s="4"/>
      <c r="B5" s="4"/>
      <c r="C5" s="4"/>
      <c r="D5" s="4"/>
      <c r="E5" s="4"/>
      <c r="F5" s="4"/>
    </row>
    <row r="7" spans="1:11" x14ac:dyDescent="0.2">
      <c r="C7" s="1" t="s">
        <v>138</v>
      </c>
    </row>
    <row r="8" spans="1:11" x14ac:dyDescent="0.2">
      <c r="A8" s="1">
        <v>1</v>
      </c>
      <c r="B8" s="1" t="s">
        <v>157</v>
      </c>
      <c r="C8" s="1" t="s">
        <v>375</v>
      </c>
      <c r="D8" s="1" t="s">
        <v>158</v>
      </c>
      <c r="E8" s="1">
        <v>1</v>
      </c>
      <c r="F8" s="1">
        <v>1</v>
      </c>
      <c r="G8" s="1" t="s">
        <v>156</v>
      </c>
      <c r="H8" s="1">
        <v>9</v>
      </c>
      <c r="J8" s="1">
        <v>16</v>
      </c>
      <c r="K8" s="1" t="s">
        <v>531</v>
      </c>
    </row>
    <row r="10" spans="1:11" x14ac:dyDescent="0.2">
      <c r="C10" s="1" t="s">
        <v>141</v>
      </c>
    </row>
    <row r="11" spans="1:11" x14ac:dyDescent="0.2">
      <c r="A11" s="1">
        <v>1</v>
      </c>
      <c r="B11" s="1" t="s">
        <v>248</v>
      </c>
      <c r="C11" s="1" t="s">
        <v>409</v>
      </c>
      <c r="D11" s="1" t="s">
        <v>249</v>
      </c>
      <c r="E11" s="1">
        <v>1.1000000000000001</v>
      </c>
      <c r="F11" s="1">
        <v>1.1000000000000001</v>
      </c>
      <c r="G11" s="1" t="s">
        <v>250</v>
      </c>
      <c r="H11" s="1">
        <v>4</v>
      </c>
      <c r="J11" s="1">
        <v>103</v>
      </c>
      <c r="K11" s="1" t="s">
        <v>531</v>
      </c>
    </row>
    <row r="13" spans="1:11" x14ac:dyDescent="0.2">
      <c r="C13" s="1" t="s">
        <v>142</v>
      </c>
    </row>
    <row r="14" spans="1:11" x14ac:dyDescent="0.2">
      <c r="A14" s="1">
        <v>1</v>
      </c>
      <c r="B14" s="1" t="s">
        <v>345</v>
      </c>
      <c r="C14" s="1" t="s">
        <v>438</v>
      </c>
      <c r="D14" s="1" t="s">
        <v>346</v>
      </c>
      <c r="E14" s="1">
        <v>1.2</v>
      </c>
      <c r="F14" s="1">
        <v>1.2</v>
      </c>
      <c r="G14" s="1" t="s">
        <v>161</v>
      </c>
      <c r="H14" s="1">
        <v>5</v>
      </c>
      <c r="J14" s="1">
        <v>12</v>
      </c>
      <c r="K14" s="1" t="s">
        <v>531</v>
      </c>
    </row>
    <row r="16" spans="1:11" x14ac:dyDescent="0.2">
      <c r="C16" s="1" t="s">
        <v>543</v>
      </c>
    </row>
    <row r="17" spans="1:11" x14ac:dyDescent="0.2">
      <c r="A17" s="1">
        <v>1</v>
      </c>
      <c r="B17" s="1" t="s">
        <v>367</v>
      </c>
      <c r="C17" s="1" t="s">
        <v>423</v>
      </c>
      <c r="D17" s="1" t="s">
        <v>368</v>
      </c>
      <c r="E17" s="1">
        <v>1.3</v>
      </c>
      <c r="F17" s="1">
        <v>1.3</v>
      </c>
      <c r="G17" s="1" t="s">
        <v>161</v>
      </c>
      <c r="H17" s="1">
        <v>7</v>
      </c>
      <c r="J17" s="1">
        <v>12</v>
      </c>
      <c r="K17" s="1" t="s">
        <v>531</v>
      </c>
    </row>
    <row r="19" spans="1:11" x14ac:dyDescent="0.2">
      <c r="C19" s="1" t="s">
        <v>544</v>
      </c>
    </row>
    <row r="20" spans="1:11" x14ac:dyDescent="0.2">
      <c r="A20" s="1">
        <v>1</v>
      </c>
      <c r="B20" s="1" t="s">
        <v>369</v>
      </c>
      <c r="C20" s="1" t="s">
        <v>420</v>
      </c>
      <c r="D20" s="1" t="s">
        <v>370</v>
      </c>
      <c r="E20" s="1">
        <v>1.35</v>
      </c>
      <c r="F20" s="1">
        <v>1.35</v>
      </c>
      <c r="G20" s="1" t="s">
        <v>177</v>
      </c>
      <c r="H20" s="1">
        <v>4</v>
      </c>
      <c r="J20" s="1">
        <v>103</v>
      </c>
      <c r="K20" s="1" t="s">
        <v>531</v>
      </c>
    </row>
    <row r="22" spans="1:11" x14ac:dyDescent="0.2">
      <c r="C22" s="1" t="s">
        <v>545</v>
      </c>
    </row>
  </sheetData>
  <sheetProtection sheet="1" objects="1" scenarios="1"/>
  <mergeCells count="5">
    <mergeCell ref="B3:C3"/>
    <mergeCell ref="E3:F3"/>
    <mergeCell ref="H3:I3"/>
    <mergeCell ref="A1:G1"/>
    <mergeCell ref="H1:I1"/>
  </mergeCells>
  <phoneticPr fontId="0" type="noConversion"/>
  <dataValidations count="1">
    <dataValidation type="whole" operator="lessThan" allowBlank="1" showInputMessage="1" showErrorMessage="1" sqref="J3" xr:uid="{00000000-0002-0000-1000-000000000000}">
      <formula1>99</formula1>
    </dataValidation>
  </dataValidations>
  <printOptions gridLines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537" r:id="rId4" name="Button 1">
              <controlPr defaultSize="0" print="0" autoFill="0" autoPict="0" macro="[0]!Kampioenen">
                <anchor moveWithCells="1" sizeWithCells="1">
                  <from>
                    <xdr:col>3</xdr:col>
                    <xdr:colOff>9525</xdr:colOff>
                    <xdr:row>2</xdr:row>
                    <xdr:rowOff>0</xdr:rowOff>
                  </from>
                  <to>
                    <xdr:col>3</xdr:col>
                    <xdr:colOff>1771650</xdr:colOff>
                    <xdr:row>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6</vt:i4>
      </vt:variant>
    </vt:vector>
  </HeadingPairs>
  <TitlesOfParts>
    <vt:vector size="18" baseType="lpstr">
      <vt:lpstr>Informatie</vt:lpstr>
      <vt:lpstr>100 (P)</vt:lpstr>
      <vt:lpstr>110 (P)</vt:lpstr>
      <vt:lpstr>120 (P)</vt:lpstr>
      <vt:lpstr>130 (P)</vt:lpstr>
      <vt:lpstr>135 (P)</vt:lpstr>
      <vt:lpstr>140 (P)</vt:lpstr>
      <vt:lpstr>130-140 (P)</vt:lpstr>
      <vt:lpstr>Kampioenen</vt:lpstr>
      <vt:lpstr>Diversen</vt:lpstr>
      <vt:lpstr>Instellingen</vt:lpstr>
      <vt:lpstr>Afvaardiging</vt:lpstr>
      <vt:lpstr>'100 (P)'!Afdrukbereik</vt:lpstr>
      <vt:lpstr>'110 (P)'!Afdrukbereik</vt:lpstr>
      <vt:lpstr>'120 (P)'!Afdrukbereik</vt:lpstr>
      <vt:lpstr>Afvaardiging!Afdruktitels</vt:lpstr>
      <vt:lpstr>Diversen!Afdruktitels</vt:lpstr>
      <vt:lpstr>Kampioenen!Afdruktitels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Vincent Sprenger</cp:lastModifiedBy>
  <cp:lastPrinted>2024-01-13T15:14:56Z</cp:lastPrinted>
  <dcterms:created xsi:type="dcterms:W3CDTF">2007-03-07T12:54:43Z</dcterms:created>
  <dcterms:modified xsi:type="dcterms:W3CDTF">2024-01-15T08:01:58Z</dcterms:modified>
</cp:coreProperties>
</file>